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890" tabRatio="919" firstSheet="2" activeTab="2"/>
  </bookViews>
  <sheets>
    <sheet name="форма 1.3." sheetId="1" state="hidden" r:id="rId1"/>
    <sheet name="форма 1.3. (РЭК)" sheetId="2" state="hidden" r:id="rId2"/>
    <sheet name="форма 8.1. (2018)" sheetId="3" r:id="rId3"/>
    <sheet name="план 2012-2014" sheetId="4" state="hidden" r:id="rId4"/>
    <sheet name="Лист1" sheetId="5" state="hidden" r:id="rId5"/>
    <sheet name="Лист2" sheetId="6" state="hidden" r:id="rId6"/>
    <sheet name="Лист3" sheetId="7" state="hidden" r:id="rId7"/>
  </sheets>
  <definedNames>
    <definedName name="_xlnm.Print_Titles" localSheetId="3">'план 2012-2014'!$7:$7</definedName>
    <definedName name="_xlnm.Print_Area" localSheetId="3">'план 2012-2014'!$A$1:$F$86</definedName>
    <definedName name="_xlnm.Print_Area" localSheetId="0">'форма 1.3.'!$A$1:$G$15</definedName>
    <definedName name="_xlnm.Print_Area" localSheetId="1">'форма 1.3. (РЭК)'!$A$1:$G$15</definedName>
    <definedName name="_xlnm.Print_Area" localSheetId="2">'форма 8.1. (2018)'!$A$1:$G$160</definedName>
  </definedNames>
  <calcPr fullCalcOnLoad="1"/>
</workbook>
</file>

<file path=xl/sharedStrings.xml><?xml version="1.0" encoding="utf-8"?>
<sst xmlns="http://schemas.openxmlformats.org/spreadsheetml/2006/main" count="934" uniqueCount="174">
  <si>
    <t>(должность)</t>
  </si>
  <si>
    <t>(Ф.И.О.)</t>
  </si>
  <si>
    <t>(подпись)</t>
  </si>
  <si>
    <t>(наименование электросетевой организации)</t>
  </si>
  <si>
    <t>Описание (обоснование)</t>
  </si>
  <si>
    <t>Значение</t>
  </si>
  <si>
    <t>Ф / П * 100, %</t>
  </si>
  <si>
    <t>Зависи-мость</t>
  </si>
  <si>
    <t>Оценочный балл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</si>
  <si>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</si>
  <si>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</si>
  <si>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</si>
  <si>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</si>
  <si>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прямая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</si>
  <si>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</si>
  <si>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</si>
  <si>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</si>
  <si>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</si>
  <si>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</si>
  <si>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</si>
  <si>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</si>
  <si>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</si>
  <si>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</si>
  <si>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</si>
  <si>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</si>
  <si>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</si>
  <si>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</si>
  <si>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Наименование параметра (показателя), характеризующего индикатор</t>
  </si>
  <si>
    <t>2. Соблюдение сроков по процедурам взаимодействия с потребителями услуг (заявителями) - всего,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</si>
  <si>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</si>
  <si>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</si>
  <si>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3. Отсутствие (наличие) нарушений требований антимонопольного законодательства Российской Федерации, по критерию</t>
  </si>
  <si>
    <t>4. 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</si>
  <si>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</si>
  <si>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</si>
  <si>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</si>
  <si>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</si>
  <si>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</si>
  <si>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</si>
  <si>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</si>
  <si>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</si>
  <si>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3. Оперативность реагирования на обращения потребителей услуг - всего,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</si>
  <si>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</si>
  <si>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</si>
  <si>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</si>
  <si>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</si>
  <si>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</si>
  <si>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</si>
  <si>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6. Итого по индикатору результативности обратной связи</t>
  </si>
  <si>
    <t>год.</t>
  </si>
  <si>
    <t>Значение показателя на период: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</si>
  <si>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rFont val="Times New Roman"/>
        <family val="1"/>
      </rPr>
      <t>п</t>
    </r>
    <r>
      <rPr>
        <sz val="12"/>
        <rFont val="Times New Roman"/>
        <family val="1"/>
      </rPr>
      <t>)</t>
    </r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</si>
  <si>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2"/>
        <rFont val="Times New Roman"/>
        <family val="1"/>
      </rPr>
      <t>тсо</t>
    </r>
    <r>
      <rPr>
        <sz val="12"/>
        <rFont val="Times New Roman"/>
        <family val="1"/>
      </rPr>
      <t>)</t>
    </r>
  </si>
  <si>
    <t>фактическое
(Ф)</t>
  </si>
  <si>
    <t>* Информация предоставляется справочно.</t>
  </si>
  <si>
    <t>Мероприятия,
направленные
на улучшение показателя *</t>
  </si>
  <si>
    <t xml:space="preserve">Форма 1.3 -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 </t>
  </si>
  <si>
    <t>1.1. Количество структурных  подразделений по работе с заявителями и потребителями услуг в процентном отношении к общему количеству структурных подразделений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</si>
  <si>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</si>
  <si>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2.1. Наличие единого телефонного номера для приема обращений потребителей услуг (наличие - 1, отсутствие - 0)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</si>
  <si>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</si>
  <si>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</si>
  <si>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</si>
  <si>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8. Итого по индикатору исполнительности</t>
  </si>
  <si>
    <t>7. Итого по индикатору информативности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</si>
  <si>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</si>
  <si>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</si>
  <si>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</si>
  <si>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 для оборудования точки поставки приборами учета с момента подачи заявления потребителем услуг: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</si>
  <si>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</si>
  <si>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</si>
  <si>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6.1.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
отсутствие - 0)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</si>
  <si>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</si>
  <si>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ТСО, а также по порядку оказания этих услуг, в процентах от общего количества поступивших заявок на технологическое присоединение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</si>
  <si>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</si>
  <si>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</si>
  <si>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</si>
  <si>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</si>
  <si>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</si>
  <si>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</si>
  <si>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</si>
  <si>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</si>
  <si>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</si>
  <si>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</si>
  <si>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</t>
  </si>
  <si>
    <t xml:space="preserve"> Расчет значения индикатора информативности</t>
  </si>
  <si>
    <t xml:space="preserve"> Расчет значения индикатора исполнительности</t>
  </si>
  <si>
    <t xml:space="preserve"> Расчет значения индикатора результативности обратной связи</t>
  </si>
  <si>
    <t>Высший класс напряжения обесточенного оборудования, кВ</t>
  </si>
  <si>
    <t>КЛ</t>
  </si>
  <si>
    <t>ВЛ</t>
  </si>
  <si>
    <t>В</t>
  </si>
  <si>
    <t>ПС</t>
  </si>
  <si>
    <t>ТП</t>
  </si>
  <si>
    <t>РП</t>
  </si>
  <si>
    <t>Номер прекращения передачи электрической энергии/Номер итоговой строки</t>
  </si>
  <si>
    <t>Вид объекта: КЛ, ВЛ, ПС, ТП, РП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</si>
  <si>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</si>
  <si>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</si>
  <si>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</si>
  <si>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</si>
  <si>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ПС Троицкая яч. 1 - ТП - 301</t>
  </si>
  <si>
    <t>РП-6 от МТЗ откл. яч.4 - ТП-144</t>
  </si>
  <si>
    <t>ПС Березники от МТЗ откл. яч.28</t>
  </si>
  <si>
    <t>ПС КПД откл. яч.9 от МТЗ</t>
  </si>
  <si>
    <t>РП-6 яч.16 откл. От МТЗ</t>
  </si>
  <si>
    <t>РП-14 от МТЗ откл. яч.6</t>
  </si>
  <si>
    <t>ПС Быгель от МТЗ откл. яч.9</t>
  </si>
  <si>
    <t xml:space="preserve">РП Разделительный яч.6А откл. от МТЗ </t>
  </si>
  <si>
    <t xml:space="preserve">РП Разделительный яч.3А откл. от МТЗ </t>
  </si>
  <si>
    <t>ПС Нартовка от МТЗ откл. яч.4</t>
  </si>
  <si>
    <t>ПС КПД откл. яч.32 от ТО</t>
  </si>
  <si>
    <t>ГПП Заполье от ТО откл. яч.4/3</t>
  </si>
  <si>
    <t xml:space="preserve">РП Разделительный яч.18А откл. от МТЗ </t>
  </si>
  <si>
    <t>ТЭЦ-4  от МТЗ откл яч.7</t>
  </si>
  <si>
    <t>ПС Правобережная от ТО откл. яч.5</t>
  </si>
  <si>
    <t>РП-9 от МТЗ откл. яч.4</t>
  </si>
  <si>
    <t>ТЭЦ-4  от МТЗ откл яч.10</t>
  </si>
  <si>
    <t>ТЭЦ-4  яч.11 " замыкание на землю"</t>
  </si>
  <si>
    <t>откл. ВЛ-110 кВ "Яйва-Соликамск цепь №1"</t>
  </si>
  <si>
    <t>ТЭЦ-4  яч.8 " замыкание на землю"</t>
  </si>
  <si>
    <t>ПС КПД откл. яч.21 от ТО</t>
  </si>
  <si>
    <t>РП-21 от МТЗ откл.яч.1 (ф. Орёл 2)</t>
  </si>
  <si>
    <t>ПС Вентиляторная от МТЗ откл. яч.4</t>
  </si>
  <si>
    <t xml:space="preserve">ПС Троицкая от МТЗ откл. яч. 1 </t>
  </si>
  <si>
    <t>откл. ВЛ-110 кВ "Титан-Быгель цепь №2"</t>
  </si>
  <si>
    <t xml:space="preserve">РП-6 от МТЗ откл. яч.4 </t>
  </si>
  <si>
    <t>РП-Разделительный от МТЗ откл. яч.17А</t>
  </si>
  <si>
    <t xml:space="preserve">ГПП Заполье от ТО откл. яч.3/10 </t>
  </si>
  <si>
    <t xml:space="preserve">ТЭЦ-4  от МТЗ откл. яч.11 </t>
  </si>
  <si>
    <t>РП-1А от МТЗ откл. яч.16</t>
  </si>
  <si>
    <t>РП-1А от МТЗ откл. яч.20</t>
  </si>
  <si>
    <t>ПС Березники от МТЗ откл. яч.20</t>
  </si>
  <si>
    <t>ТЭЦ-4  от МТЗ откл яч.6</t>
  </si>
  <si>
    <t>РП-21 от МТЗ откл. яч 20</t>
  </si>
  <si>
    <t>ПС Усолка от МТЗ откл. 31</t>
  </si>
  <si>
    <t>Титан-Быгель</t>
  </si>
  <si>
    <t>РП-9 от МТЗ откл. яч.15</t>
  </si>
  <si>
    <t>ПС Нартовка от ТО откл. яч.16</t>
  </si>
  <si>
    <t>ПС Нартовка от МТЗ откл. яч.6</t>
  </si>
  <si>
    <t>РП-7 от МТЗ откл. яч.23</t>
  </si>
  <si>
    <t>РП-7 от МТЗ откл. яч.7</t>
  </si>
  <si>
    <t>ПС Нартовка от ТО откл. яч.17</t>
  </si>
  <si>
    <t>РП-3 от МТЗ откл.яч.9</t>
  </si>
  <si>
    <t>РП-21 от МТЗ откл.яч.3</t>
  </si>
  <si>
    <t>РП-Разделительный от МТЗ откл. яч.8А</t>
  </si>
  <si>
    <t>РП-21 от МТЗ откл.яч.6</t>
  </si>
  <si>
    <t>ПС КПД откл. яч.26 от ТО</t>
  </si>
  <si>
    <t>РП-21 от МТЗ откл.яч.16</t>
  </si>
  <si>
    <t>РП-6 от МТЗ откл. яч.6</t>
  </si>
  <si>
    <t>РП-Разделительный от МТЗ откл. яч.3А</t>
  </si>
  <si>
    <t>РП-18 от МТЗ откл. яч.5</t>
  </si>
  <si>
    <t>РП-Разделительный от МТЗ откл. яч.23А</t>
  </si>
  <si>
    <t>РП-Разделительный от МТЗ откл. яч22А</t>
  </si>
  <si>
    <t>РП-14 от МТЗ откл. яч.5</t>
  </si>
  <si>
    <t>ПС КПД откл. яч.10 от МТЗ</t>
  </si>
  <si>
    <t>ПС Быгель "земля" на II секц. СШ-10кВ</t>
  </si>
  <si>
    <t>РП-21 от МТЗ откл.яч.25</t>
  </si>
  <si>
    <t>РП-21 от МТЗ откл.яч.26</t>
  </si>
  <si>
    <t>РП-21 от МТЗ откл.яч.20</t>
  </si>
  <si>
    <t>ПС Березники от МТЗ откл. яч.10</t>
  </si>
  <si>
    <t>РП-6 от МТЗ откл. яч.8</t>
  </si>
  <si>
    <t>ПС КПД откл. яч.20 от МТЗ</t>
  </si>
  <si>
    <t>ПС Усолка откл. ВЭБ 110/6 кВ</t>
  </si>
  <si>
    <t xml:space="preserve">ТЭЦ-10  от МТЗ откл. яч.10 </t>
  </si>
  <si>
    <t>СП-5 от МТЗ откл ВВ</t>
  </si>
  <si>
    <t>РП-18 от МТЗ откл. яч.6</t>
  </si>
  <si>
    <t>07.12.2018.  15:50</t>
  </si>
  <si>
    <t>ПС Быгель от МТЗ откл. яч.27</t>
  </si>
  <si>
    <t xml:space="preserve">РП Разделительный яч.23 А откл. от МТЗ </t>
  </si>
  <si>
    <t>ПС Усолка от МТЗ откл. яч.16</t>
  </si>
  <si>
    <t xml:space="preserve">ПС Троицкая "ЗАМЫКАНИЕ НА ЗЕМЛЮ" яч. 1 </t>
  </si>
  <si>
    <t>ПС Усолка от МТЗ откл. яч.28</t>
  </si>
  <si>
    <t xml:space="preserve">Сводные данные об аварийных отключениях за 2018 год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</si>
</sst>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%"/>
    <numFmt numFmtId="180" formatCode="#,##0.0"/>
    <numFmt numFmtId="181" formatCode="_-* #,##0.000_р_._-;\-* #,##0.0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hh\,\ mm\,\ yyyy\.mm\.dd"/>
    <numFmt numFmtId="187" formatCode="0.000000000"/>
    <numFmt numFmtId="188" formatCode="[$-FC19]d\ mmmm\ yyyy\ &quot;г.&quot;"/>
    <numFmt numFmtId="189" formatCode="h:mm\ yyyy/mm/dd"/>
    <numFmt numFmtId="190" formatCode="\ h:mm\ dd/mm/yyyy"/>
    <numFmt numFmtId="191" formatCode="mmm/yyyy"/>
    <numFmt numFmtId="192" formatCode="h:mm\ dd/mm/yyyy"/>
    <numFmt numFmtId="193" formatCode="0.0000000000"/>
    <numFmt numFmtId="194" formatCode="0.000%"/>
    <numFmt numFmtId="195" formatCode="dd/mm/yy;@"/>
  </numFmts>
  <fonts count="5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i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10" xfId="0" applyNumberFormat="1" applyFont="1" applyBorder="1" applyAlignment="1">
      <alignment/>
    </xf>
    <xf numFmtId="0" fontId="3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 vertical="top"/>
    </xf>
    <xf numFmtId="0" fontId="5" fillId="33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Border="1" applyAlignment="1">
      <alignment vertical="top" wrapText="1"/>
    </xf>
    <xf numFmtId="0" fontId="3" fillId="0" borderId="16" xfId="0" applyNumberFormat="1" applyFont="1" applyBorder="1" applyAlignment="1">
      <alignment vertical="top" wrapText="1"/>
    </xf>
    <xf numFmtId="0" fontId="3" fillId="33" borderId="17" xfId="0" applyNumberFormat="1" applyFont="1" applyFill="1" applyBorder="1" applyAlignment="1">
      <alignment horizontal="center" vertical="top" wrapText="1"/>
    </xf>
    <xf numFmtId="0" fontId="3" fillId="33" borderId="18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19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/>
    </xf>
    <xf numFmtId="10" fontId="5" fillId="0" borderId="1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33" borderId="25" xfId="0" applyNumberFormat="1" applyFont="1" applyFill="1" applyBorder="1" applyAlignment="1">
      <alignment horizontal="center" vertical="top" wrapText="1"/>
    </xf>
    <xf numFmtId="0" fontId="3" fillId="33" borderId="26" xfId="0" applyNumberFormat="1" applyFont="1" applyFill="1" applyBorder="1" applyAlignment="1">
      <alignment horizontal="center" vertical="top" wrapText="1"/>
    </xf>
    <xf numFmtId="177" fontId="3" fillId="33" borderId="25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2" fontId="5" fillId="0" borderId="27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0" fontId="3" fillId="0" borderId="23" xfId="59" applyNumberFormat="1" applyFont="1" applyBorder="1" applyAlignment="1">
      <alignment horizontal="center" vertical="center"/>
    </xf>
    <xf numFmtId="10" fontId="3" fillId="0" borderId="12" xfId="59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10" fontId="3" fillId="0" borderId="12" xfId="59" applyNumberFormat="1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0" fontId="3" fillId="0" borderId="22" xfId="59" applyNumberFormat="1" applyFont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79" fontId="3" fillId="33" borderId="12" xfId="59" applyNumberFormat="1" applyFont="1" applyFill="1" applyBorder="1" applyAlignment="1">
      <alignment horizontal="center" vertical="center" wrapText="1"/>
    </xf>
    <xf numFmtId="179" fontId="3" fillId="0" borderId="23" xfId="59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0" fontId="3" fillId="33" borderId="23" xfId="59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10" fontId="3" fillId="33" borderId="12" xfId="59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center" vertical="center" wrapText="1"/>
    </xf>
    <xf numFmtId="10" fontId="5" fillId="0" borderId="17" xfId="59" applyNumberFormat="1" applyFont="1" applyBorder="1" applyAlignment="1">
      <alignment horizontal="center" vertical="center" wrapText="1"/>
    </xf>
    <xf numFmtId="2" fontId="5" fillId="0" borderId="27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left" vertical="top" wrapText="1"/>
    </xf>
    <xf numFmtId="173" fontId="3" fillId="0" borderId="17" xfId="0" applyNumberFormat="1" applyFont="1" applyFill="1" applyBorder="1" applyAlignment="1">
      <alignment horizontal="center" vertical="center"/>
    </xf>
    <xf numFmtId="173" fontId="3" fillId="0" borderId="27" xfId="0" applyNumberFormat="1" applyFont="1" applyFill="1" applyBorder="1" applyAlignment="1">
      <alignment horizontal="center" vertical="center"/>
    </xf>
    <xf numFmtId="10" fontId="3" fillId="33" borderId="12" xfId="59" applyNumberFormat="1" applyFont="1" applyFill="1" applyBorder="1" applyAlignment="1">
      <alignment horizontal="center" vertical="center" wrapText="1"/>
    </xf>
    <xf numFmtId="177" fontId="3" fillId="0" borderId="25" xfId="0" applyNumberFormat="1" applyFont="1" applyFill="1" applyBorder="1" applyAlignment="1">
      <alignment horizontal="center" vertical="center"/>
    </xf>
    <xf numFmtId="173" fontId="5" fillId="0" borderId="27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53" fillId="16" borderId="11" xfId="0" applyFont="1" applyFill="1" applyBorder="1" applyAlignment="1" applyProtection="1">
      <alignment horizontal="center" vertical="center" textRotation="90" wrapText="1"/>
      <protection locked="0"/>
    </xf>
    <xf numFmtId="0" fontId="53" fillId="16" borderId="13" xfId="0" applyFont="1" applyFill="1" applyBorder="1" applyAlignment="1" applyProtection="1">
      <alignment horizontal="center" vertical="center" wrapText="1"/>
      <protection locked="0"/>
    </xf>
    <xf numFmtId="0" fontId="53" fillId="16" borderId="11" xfId="0" applyFont="1" applyFill="1" applyBorder="1" applyAlignment="1" applyProtection="1">
      <alignment horizontal="center" vertical="center" wrapText="1"/>
      <protection locked="0"/>
    </xf>
    <xf numFmtId="0" fontId="0" fillId="19" borderId="11" xfId="0" applyFill="1" applyBorder="1" applyAlignment="1" applyProtection="1">
      <alignment horizontal="center" vertical="center" wrapText="1"/>
      <protection locked="0"/>
    </xf>
    <xf numFmtId="0" fontId="11" fillId="19" borderId="11" xfId="0" applyFont="1" applyFill="1" applyBorder="1" applyAlignment="1" applyProtection="1">
      <alignment horizontal="left" vertical="center" wrapText="1"/>
      <protection locked="0"/>
    </xf>
    <xf numFmtId="0" fontId="0" fillId="19" borderId="11" xfId="0" applyFill="1" applyBorder="1" applyAlignment="1" applyProtection="1">
      <alignment horizontal="left" vertical="center" wrapText="1"/>
      <protection locked="0"/>
    </xf>
    <xf numFmtId="186" fontId="0" fillId="19" borderId="11" xfId="0" applyNumberFormat="1" applyFill="1" applyBorder="1" applyAlignment="1" applyProtection="1">
      <alignment horizontal="center" vertical="center" wrapText="1"/>
      <protection locked="0"/>
    </xf>
    <xf numFmtId="174" fontId="0" fillId="19" borderId="11" xfId="0" applyNumberFormat="1" applyFill="1" applyBorder="1" applyAlignment="1" applyProtection="1">
      <alignment horizontal="center" vertical="center" wrapText="1"/>
      <protection locked="0"/>
    </xf>
    <xf numFmtId="173" fontId="0" fillId="19" borderId="11" xfId="0" applyNumberForma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/>
    </xf>
    <xf numFmtId="189" fontId="3" fillId="0" borderId="11" xfId="53" applyNumberFormat="1" applyFont="1" applyFill="1" applyBorder="1" applyAlignment="1">
      <alignment horizontal="left" vertical="center" wrapText="1"/>
      <protection/>
    </xf>
    <xf numFmtId="0" fontId="54" fillId="0" borderId="11" xfId="0" applyFont="1" applyBorder="1" applyAlignment="1">
      <alignment horizontal="left" vertical="center"/>
    </xf>
    <xf numFmtId="189" fontId="54" fillId="0" borderId="11" xfId="0" applyNumberFormat="1" applyFont="1" applyFill="1" applyBorder="1" applyAlignment="1">
      <alignment horizontal="left" vertical="center"/>
    </xf>
    <xf numFmtId="0" fontId="54" fillId="0" borderId="28" xfId="0" applyFont="1" applyFill="1" applyBorder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54" fillId="0" borderId="29" xfId="0" applyFont="1" applyFill="1" applyBorder="1" applyAlignment="1">
      <alignment horizontal="left" vertical="center"/>
    </xf>
    <xf numFmtId="0" fontId="54" fillId="0" borderId="30" xfId="0" applyFont="1" applyFill="1" applyBorder="1" applyAlignment="1">
      <alignment horizontal="left" vertical="center"/>
    </xf>
    <xf numFmtId="22" fontId="54" fillId="0" borderId="11" xfId="0" applyNumberFormat="1" applyFont="1" applyFill="1" applyBorder="1" applyAlignment="1">
      <alignment horizontal="left" vertical="center"/>
    </xf>
    <xf numFmtId="0" fontId="54" fillId="34" borderId="11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 wrapText="1"/>
    </xf>
    <xf numFmtId="0" fontId="54" fillId="34" borderId="11" xfId="0" applyFont="1" applyFill="1" applyBorder="1" applyAlignment="1">
      <alignment horizontal="left" vertical="center" wrapText="1"/>
    </xf>
    <xf numFmtId="189" fontId="3" fillId="34" borderId="11" xfId="53" applyNumberFormat="1" applyFont="1" applyFill="1" applyBorder="1" applyAlignment="1">
      <alignment horizontal="left" vertical="center" wrapText="1"/>
      <protection/>
    </xf>
    <xf numFmtId="0" fontId="5" fillId="0" borderId="0" xfId="0" applyNumberFormat="1" applyFont="1" applyBorder="1" applyAlignment="1">
      <alignment horizont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justify" wrapText="1"/>
    </xf>
    <xf numFmtId="0" fontId="3" fillId="0" borderId="1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55" fillId="34" borderId="25" xfId="0" applyFont="1" applyFill="1" applyBorder="1" applyAlignment="1" applyProtection="1">
      <alignment horizontal="center" vertical="center" wrapText="1"/>
      <protection locked="0"/>
    </xf>
    <xf numFmtId="0" fontId="55" fillId="34" borderId="40" xfId="0" applyFont="1" applyFill="1" applyBorder="1" applyAlignment="1" applyProtection="1">
      <alignment horizontal="center" vertical="center" wrapText="1"/>
      <protection locked="0"/>
    </xf>
    <xf numFmtId="0" fontId="55" fillId="34" borderId="41" xfId="0" applyFont="1" applyFill="1" applyBorder="1" applyAlignment="1" applyProtection="1">
      <alignment horizontal="center" vertical="center" wrapText="1"/>
      <protection locked="0"/>
    </xf>
    <xf numFmtId="0" fontId="55" fillId="34" borderId="25" xfId="0" applyFont="1" applyFill="1" applyBorder="1" applyAlignment="1" applyProtection="1">
      <alignment horizontal="center" textRotation="90" wrapText="1"/>
      <protection locked="0"/>
    </xf>
    <xf numFmtId="0" fontId="55" fillId="34" borderId="40" xfId="0" applyFont="1" applyFill="1" applyBorder="1" applyAlignment="1" applyProtection="1">
      <alignment horizontal="center" textRotation="90" wrapText="1"/>
      <protection locked="0"/>
    </xf>
    <xf numFmtId="0" fontId="55" fillId="34" borderId="41" xfId="0" applyFont="1" applyFill="1" applyBorder="1" applyAlignment="1" applyProtection="1">
      <alignment horizontal="center" textRotation="90" wrapText="1"/>
      <protection locked="0"/>
    </xf>
    <xf numFmtId="0" fontId="55" fillId="0" borderId="0" xfId="0" applyFont="1" applyAlignment="1" applyProtection="1">
      <alignment horizontal="center" vertical="center" wrapText="1"/>
      <protection locked="0"/>
    </xf>
    <xf numFmtId="0" fontId="3" fillId="0" borderId="3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4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5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53" fillId="16" borderId="25" xfId="0" applyFont="1" applyFill="1" applyBorder="1" applyAlignment="1" applyProtection="1">
      <alignment horizontal="center" textRotation="90" wrapText="1"/>
      <protection locked="0"/>
    </xf>
    <xf numFmtId="0" fontId="53" fillId="16" borderId="40" xfId="0" applyFont="1" applyFill="1" applyBorder="1" applyAlignment="1" applyProtection="1">
      <alignment horizontal="center" textRotation="90" wrapText="1"/>
      <protection locked="0"/>
    </xf>
    <xf numFmtId="0" fontId="53" fillId="16" borderId="41" xfId="0" applyFont="1" applyFill="1" applyBorder="1" applyAlignment="1" applyProtection="1">
      <alignment horizontal="center" textRotation="90" wrapText="1"/>
      <protection locked="0"/>
    </xf>
    <xf numFmtId="0" fontId="53" fillId="16" borderId="25" xfId="0" applyFont="1" applyFill="1" applyBorder="1" applyAlignment="1" applyProtection="1">
      <alignment horizontal="center" vertical="center" wrapText="1"/>
      <protection locked="0"/>
    </xf>
    <xf numFmtId="0" fontId="53" fillId="16" borderId="40" xfId="0" applyFont="1" applyFill="1" applyBorder="1" applyAlignment="1" applyProtection="1">
      <alignment horizontal="center" vertical="center" wrapText="1"/>
      <protection locked="0"/>
    </xf>
    <xf numFmtId="0" fontId="53" fillId="16" borderId="41" xfId="0" applyFont="1" applyFill="1" applyBorder="1" applyAlignment="1" applyProtection="1">
      <alignment horizontal="center" vertical="center" wrapText="1"/>
      <protection locked="0"/>
    </xf>
    <xf numFmtId="0" fontId="53" fillId="16" borderId="12" xfId="0" applyFont="1" applyFill="1" applyBorder="1" applyAlignment="1" applyProtection="1">
      <alignment horizontal="center" vertical="center" wrapText="1"/>
      <protection locked="0"/>
    </xf>
    <xf numFmtId="0" fontId="53" fillId="16" borderId="46" xfId="0" applyFont="1" applyFill="1" applyBorder="1" applyAlignment="1" applyProtection="1">
      <alignment horizontal="center" vertical="center" wrapText="1"/>
      <protection locked="0"/>
    </xf>
    <xf numFmtId="0" fontId="53" fillId="16" borderId="13" xfId="0" applyFont="1" applyFill="1" applyBorder="1" applyAlignment="1" applyProtection="1">
      <alignment horizontal="center" vertical="center" wrapText="1"/>
      <protection locked="0"/>
    </xf>
    <xf numFmtId="0" fontId="53" fillId="16" borderId="12" xfId="0" applyFont="1" applyFill="1" applyBorder="1" applyAlignment="1" applyProtection="1">
      <alignment horizontal="center" textRotation="90" wrapText="1"/>
      <protection locked="0"/>
    </xf>
    <xf numFmtId="0" fontId="53" fillId="16" borderId="13" xfId="0" applyFont="1" applyFill="1" applyBorder="1" applyAlignment="1" applyProtection="1">
      <alignment horizontal="center" textRotation="90" wrapText="1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"/>
  <sheetViews>
    <sheetView view="pageBreakPreview" zoomScaleSheetLayoutView="100" zoomScalePageLayoutView="0" workbookViewId="0" topLeftCell="A1">
      <selection activeCell="F8" sqref="F8"/>
    </sheetView>
  </sheetViews>
  <sheetFormatPr defaultColWidth="0.875" defaultRowHeight="12.75"/>
  <cols>
    <col min="1" max="1" width="35.75390625" style="6" customWidth="1"/>
    <col min="2" max="2" width="6.25390625" style="6" customWidth="1"/>
    <col min="3" max="3" width="29.00390625" style="6" customWidth="1"/>
    <col min="4" max="4" width="30.25390625" style="6" customWidth="1"/>
    <col min="5" max="7" width="11.375" style="6" customWidth="1"/>
    <col min="8" max="16384" width="0.875" style="2" customWidth="1"/>
  </cols>
  <sheetData>
    <row r="1" ht="12.75" customHeight="1"/>
    <row r="2" spans="1:7" s="4" customFormat="1" ht="41.25" customHeight="1">
      <c r="A2" s="108" t="s">
        <v>56</v>
      </c>
      <c r="B2" s="108"/>
      <c r="C2" s="108"/>
      <c r="D2" s="108"/>
      <c r="E2" s="108"/>
      <c r="F2" s="108"/>
      <c r="G2" s="108"/>
    </row>
    <row r="3" spans="1:7" s="1" customFormat="1" ht="33.75" customHeight="1">
      <c r="A3" s="5"/>
      <c r="B3" s="113" t="e">
        <f>#REF!</f>
        <v>#REF!</v>
      </c>
      <c r="C3" s="113"/>
      <c r="D3" s="113"/>
      <c r="E3" s="13"/>
      <c r="F3" s="13"/>
      <c r="G3" s="13"/>
    </row>
    <row r="4" spans="1:7" s="3" customFormat="1" ht="12.75" customHeight="1">
      <c r="A4" s="5"/>
      <c r="B4" s="114" t="s">
        <v>3</v>
      </c>
      <c r="C4" s="114"/>
      <c r="D4" s="114"/>
      <c r="E4" s="12"/>
      <c r="F4" s="12"/>
      <c r="G4" s="12"/>
    </row>
    <row r="5" spans="1:7" s="1" customFormat="1" ht="13.5" customHeight="1" thickBot="1">
      <c r="A5" s="4"/>
      <c r="B5" s="4"/>
      <c r="C5" s="4"/>
      <c r="D5" s="4"/>
      <c r="E5" s="4"/>
      <c r="F5" s="4"/>
      <c r="G5" s="4"/>
    </row>
    <row r="6" spans="1:7" s="1" customFormat="1" ht="37.5" customHeight="1">
      <c r="A6" s="118"/>
      <c r="B6" s="109" t="s">
        <v>55</v>
      </c>
      <c r="C6" s="110"/>
      <c r="D6" s="120" t="s">
        <v>4</v>
      </c>
      <c r="E6" s="115" t="s">
        <v>50</v>
      </c>
      <c r="F6" s="116"/>
      <c r="G6" s="117"/>
    </row>
    <row r="7" spans="1:7" s="1" customFormat="1" ht="18.75" customHeight="1">
      <c r="A7" s="119"/>
      <c r="B7" s="111"/>
      <c r="C7" s="112"/>
      <c r="D7" s="121"/>
      <c r="E7" s="16">
        <v>2013</v>
      </c>
      <c r="F7" s="16">
        <v>2014</v>
      </c>
      <c r="G7" s="21">
        <v>2015</v>
      </c>
    </row>
    <row r="8" spans="1:7" s="1" customFormat="1" ht="69" customHeight="1">
      <c r="A8" s="22" t="s">
        <v>51</v>
      </c>
      <c r="B8" s="17"/>
      <c r="C8" s="18"/>
      <c r="D8" s="43"/>
      <c r="E8" s="45"/>
      <c r="F8" s="79">
        <f>E8*0.985</f>
        <v>0</v>
      </c>
      <c r="G8" s="79">
        <f>F8*0.985</f>
        <v>0</v>
      </c>
    </row>
    <row r="9" spans="1:7" s="1" customFormat="1" ht="71.25" customHeight="1" thickBot="1">
      <c r="A9" s="23" t="s">
        <v>52</v>
      </c>
      <c r="B9" s="24"/>
      <c r="C9" s="25"/>
      <c r="D9" s="44"/>
      <c r="E9" s="76" t="e">
        <f>#REF!</f>
        <v>#REF!</v>
      </c>
      <c r="F9" s="76" t="e">
        <f>#REF!</f>
        <v>#REF!</v>
      </c>
      <c r="G9" s="77" t="e">
        <f>#REF!</f>
        <v>#REF!</v>
      </c>
    </row>
    <row r="10" spans="1:7" s="3" customFormat="1" ht="20.25" customHeight="1">
      <c r="A10" s="122" t="s">
        <v>54</v>
      </c>
      <c r="B10" s="122"/>
      <c r="C10" s="122"/>
      <c r="D10" s="122"/>
      <c r="E10" s="122"/>
      <c r="F10" s="122"/>
      <c r="G10" s="122"/>
    </row>
    <row r="11" spans="1:7" s="1" customFormat="1" ht="15.75">
      <c r="A11" s="4"/>
      <c r="B11" s="4"/>
      <c r="C11" s="4"/>
      <c r="D11" s="4"/>
      <c r="E11" s="4"/>
      <c r="F11" s="4"/>
      <c r="G11" s="4"/>
    </row>
    <row r="12" spans="1:7" s="1" customFormat="1" ht="28.5" customHeight="1">
      <c r="A12" s="4"/>
      <c r="B12" s="4"/>
      <c r="C12" s="124"/>
      <c r="D12" s="124"/>
      <c r="E12" s="124"/>
      <c r="F12" s="124"/>
      <c r="G12" s="124"/>
    </row>
    <row r="13" spans="1:7" s="1" customFormat="1" ht="13.5" customHeight="1">
      <c r="A13" s="19"/>
      <c r="B13" s="4"/>
      <c r="C13" s="123"/>
      <c r="D13" s="123"/>
      <c r="E13" s="12"/>
      <c r="F13" s="123"/>
      <c r="G13" s="123"/>
    </row>
    <row r="14" spans="1:7" s="1" customFormat="1" ht="15.75">
      <c r="A14" s="14" t="s">
        <v>0</v>
      </c>
      <c r="B14" s="14"/>
      <c r="C14" s="114" t="s">
        <v>1</v>
      </c>
      <c r="D14" s="114"/>
      <c r="E14" s="4"/>
      <c r="F14" s="114" t="s">
        <v>2</v>
      </c>
      <c r="G14" s="114"/>
    </row>
    <row r="15" spans="1:7" s="1" customFormat="1" ht="15.75">
      <c r="A15" s="4"/>
      <c r="B15" s="4"/>
      <c r="C15" s="4"/>
      <c r="D15" s="4"/>
      <c r="E15" s="4"/>
      <c r="F15" s="4"/>
      <c r="G15" s="4"/>
    </row>
    <row r="16" spans="1:7" s="3" customFormat="1" ht="15.75">
      <c r="A16" s="4"/>
      <c r="B16" s="4"/>
      <c r="C16" s="4"/>
      <c r="D16" s="4"/>
      <c r="E16" s="4"/>
      <c r="F16" s="4"/>
      <c r="G16" s="4"/>
    </row>
    <row r="17" spans="1:7" s="1" customFormat="1" ht="18.75">
      <c r="A17" s="4"/>
      <c r="B17" s="20"/>
      <c r="C17" s="4"/>
      <c r="D17" s="4"/>
      <c r="E17" s="4"/>
      <c r="F17" s="4"/>
      <c r="G17" s="4"/>
    </row>
    <row r="18" spans="1:7" s="1" customFormat="1" ht="16.5" customHeight="1">
      <c r="A18" s="4"/>
      <c r="B18" s="4"/>
      <c r="C18" s="4"/>
      <c r="D18" s="4"/>
      <c r="E18" s="4"/>
      <c r="F18" s="4"/>
      <c r="G18" s="4"/>
    </row>
  </sheetData>
  <sheetProtection/>
  <mergeCells count="14">
    <mergeCell ref="A10:G10"/>
    <mergeCell ref="C14:D14"/>
    <mergeCell ref="C13:D13"/>
    <mergeCell ref="E12:G12"/>
    <mergeCell ref="F13:G13"/>
    <mergeCell ref="C12:D12"/>
    <mergeCell ref="F14:G14"/>
    <mergeCell ref="A2:G2"/>
    <mergeCell ref="B6:C7"/>
    <mergeCell ref="B3:D3"/>
    <mergeCell ref="B4:D4"/>
    <mergeCell ref="E6:G6"/>
    <mergeCell ref="A6:A7"/>
    <mergeCell ref="D6:D7"/>
  </mergeCells>
  <printOptions/>
  <pageMargins left="0.5905511811023623" right="0.39" top="0.4" bottom="0.28" header="0.1968503937007874" footer="0.1968503937007874"/>
  <pageSetup fitToHeight="1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"/>
  <sheetViews>
    <sheetView view="pageBreakPreview" zoomScaleSheetLayoutView="100" zoomScalePageLayoutView="0" workbookViewId="0" topLeftCell="A1">
      <selection activeCell="E7" sqref="E7:G7"/>
    </sheetView>
  </sheetViews>
  <sheetFormatPr defaultColWidth="0.875" defaultRowHeight="12.75"/>
  <cols>
    <col min="1" max="1" width="35.75390625" style="6" customWidth="1"/>
    <col min="2" max="2" width="6.25390625" style="6" customWidth="1"/>
    <col min="3" max="3" width="29.00390625" style="6" customWidth="1"/>
    <col min="4" max="4" width="30.25390625" style="6" customWidth="1"/>
    <col min="5" max="7" width="11.375" style="6" customWidth="1"/>
    <col min="8" max="16384" width="0.875" style="2" customWidth="1"/>
  </cols>
  <sheetData>
    <row r="1" ht="12.75" customHeight="1"/>
    <row r="2" spans="1:7" s="4" customFormat="1" ht="41.25" customHeight="1">
      <c r="A2" s="108" t="s">
        <v>56</v>
      </c>
      <c r="B2" s="108"/>
      <c r="C2" s="108"/>
      <c r="D2" s="108"/>
      <c r="E2" s="108"/>
      <c r="F2" s="108"/>
      <c r="G2" s="108"/>
    </row>
    <row r="3" spans="1:7" s="1" customFormat="1" ht="33.75" customHeight="1">
      <c r="A3" s="5"/>
      <c r="B3" s="113" t="e">
        <f>#REF!</f>
        <v>#REF!</v>
      </c>
      <c r="C3" s="113"/>
      <c r="D3" s="113"/>
      <c r="E3" s="13"/>
      <c r="F3" s="13"/>
      <c r="G3" s="13"/>
    </row>
    <row r="4" spans="1:7" s="3" customFormat="1" ht="12.75" customHeight="1">
      <c r="A4" s="5"/>
      <c r="B4" s="114" t="s">
        <v>3</v>
      </c>
      <c r="C4" s="114"/>
      <c r="D4" s="114"/>
      <c r="E4" s="12"/>
      <c r="F4" s="12"/>
      <c r="G4" s="12"/>
    </row>
    <row r="5" spans="1:7" s="1" customFormat="1" ht="13.5" customHeight="1" thickBot="1">
      <c r="A5" s="4"/>
      <c r="B5" s="4"/>
      <c r="C5" s="4"/>
      <c r="D5" s="4"/>
      <c r="E5" s="4"/>
      <c r="F5" s="4"/>
      <c r="G5" s="4"/>
    </row>
    <row r="6" spans="1:7" s="1" customFormat="1" ht="37.5" customHeight="1">
      <c r="A6" s="118"/>
      <c r="B6" s="109" t="s">
        <v>55</v>
      </c>
      <c r="C6" s="110"/>
      <c r="D6" s="120" t="s">
        <v>4</v>
      </c>
      <c r="E6" s="115" t="s">
        <v>50</v>
      </c>
      <c r="F6" s="116"/>
      <c r="G6" s="117"/>
    </row>
    <row r="7" spans="1:7" s="1" customFormat="1" ht="18.75" customHeight="1">
      <c r="A7" s="119"/>
      <c r="B7" s="111"/>
      <c r="C7" s="112"/>
      <c r="D7" s="121"/>
      <c r="E7" s="16">
        <v>2013</v>
      </c>
      <c r="F7" s="16">
        <v>2014</v>
      </c>
      <c r="G7" s="21">
        <v>2015</v>
      </c>
    </row>
    <row r="8" spans="1:7" s="1" customFormat="1" ht="69" customHeight="1">
      <c r="A8" s="22" t="s">
        <v>51</v>
      </c>
      <c r="B8" s="17"/>
      <c r="C8" s="18"/>
      <c r="D8" s="43"/>
      <c r="E8" s="45"/>
      <c r="F8" s="79">
        <f>E8*0.985</f>
        <v>0</v>
      </c>
      <c r="G8" s="79">
        <f>F8*0.985</f>
        <v>0</v>
      </c>
    </row>
    <row r="9" spans="1:7" s="1" customFormat="1" ht="71.25" customHeight="1" thickBot="1">
      <c r="A9" s="23" t="s">
        <v>52</v>
      </c>
      <c r="B9" s="24"/>
      <c r="C9" s="25"/>
      <c r="D9" s="44"/>
      <c r="E9" s="76" t="e">
        <f>#REF!</f>
        <v>#REF!</v>
      </c>
      <c r="F9" s="76" t="e">
        <f>#REF!</f>
        <v>#REF!</v>
      </c>
      <c r="G9" s="77" t="e">
        <f>#REF!</f>
        <v>#REF!</v>
      </c>
    </row>
    <row r="10" spans="1:7" s="3" customFormat="1" ht="20.25" customHeight="1">
      <c r="A10" s="122" t="s">
        <v>54</v>
      </c>
      <c r="B10" s="122"/>
      <c r="C10" s="122"/>
      <c r="D10" s="122"/>
      <c r="E10" s="122"/>
      <c r="F10" s="122"/>
      <c r="G10" s="122"/>
    </row>
    <row r="11" spans="1:7" s="1" customFormat="1" ht="15.75">
      <c r="A11" s="4"/>
      <c r="B11" s="4"/>
      <c r="C11" s="4"/>
      <c r="D11" s="4"/>
      <c r="E11" s="4"/>
      <c r="F11" s="4"/>
      <c r="G11" s="4"/>
    </row>
    <row r="12" spans="1:7" s="1" customFormat="1" ht="28.5" customHeight="1">
      <c r="A12" s="4"/>
      <c r="B12" s="4"/>
      <c r="C12" s="124"/>
      <c r="D12" s="124"/>
      <c r="E12" s="124"/>
      <c r="F12" s="124"/>
      <c r="G12" s="124"/>
    </row>
    <row r="13" spans="1:7" s="1" customFormat="1" ht="13.5" customHeight="1">
      <c r="A13" s="19"/>
      <c r="B13" s="4"/>
      <c r="C13" s="123"/>
      <c r="D13" s="123"/>
      <c r="E13" s="12"/>
      <c r="F13" s="123"/>
      <c r="G13" s="123"/>
    </row>
    <row r="14" spans="1:7" s="1" customFormat="1" ht="15.75">
      <c r="A14" s="14" t="s">
        <v>0</v>
      </c>
      <c r="B14" s="14"/>
      <c r="C14" s="114" t="s">
        <v>1</v>
      </c>
      <c r="D14" s="114"/>
      <c r="E14" s="4"/>
      <c r="F14" s="114" t="s">
        <v>2</v>
      </c>
      <c r="G14" s="114"/>
    </row>
    <row r="15" spans="1:7" s="1" customFormat="1" ht="15.75">
      <c r="A15" s="4"/>
      <c r="B15" s="4"/>
      <c r="C15" s="4"/>
      <c r="D15" s="4"/>
      <c r="E15" s="4"/>
      <c r="F15" s="4"/>
      <c r="G15" s="4"/>
    </row>
    <row r="16" spans="1:7" s="3" customFormat="1" ht="15.75">
      <c r="A16" s="4"/>
      <c r="B16" s="4"/>
      <c r="C16" s="4"/>
      <c r="D16" s="4"/>
      <c r="E16" s="4"/>
      <c r="F16" s="4"/>
      <c r="G16" s="4"/>
    </row>
    <row r="17" spans="1:7" s="1" customFormat="1" ht="18.75">
      <c r="A17" s="4"/>
      <c r="B17" s="20"/>
      <c r="C17" s="4"/>
      <c r="D17" s="4"/>
      <c r="E17" s="4"/>
      <c r="F17" s="4"/>
      <c r="G17" s="4"/>
    </row>
    <row r="18" spans="1:7" s="1" customFormat="1" ht="16.5" customHeight="1">
      <c r="A18" s="4"/>
      <c r="B18" s="4"/>
      <c r="C18" s="4"/>
      <c r="D18" s="4"/>
      <c r="E18" s="4"/>
      <c r="F18" s="4"/>
      <c r="G18" s="4"/>
    </row>
  </sheetData>
  <sheetProtection/>
  <mergeCells count="14">
    <mergeCell ref="A2:G2"/>
    <mergeCell ref="B6:C7"/>
    <mergeCell ref="B3:D3"/>
    <mergeCell ref="B4:D4"/>
    <mergeCell ref="E6:G6"/>
    <mergeCell ref="A6:A7"/>
    <mergeCell ref="D6:D7"/>
    <mergeCell ref="A10:G10"/>
    <mergeCell ref="C14:D14"/>
    <mergeCell ref="C13:D13"/>
    <mergeCell ref="E12:G12"/>
    <mergeCell ref="F13:G13"/>
    <mergeCell ref="C12:D12"/>
    <mergeCell ref="F14:G14"/>
  </mergeCells>
  <printOptions/>
  <pageMargins left="0.5905511811023623" right="0.39" top="0.4" bottom="0.28" header="0.1968503937007874" footer="0.1968503937007874"/>
  <pageSetup fitToHeight="1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160"/>
  <sheetViews>
    <sheetView tabSelected="1" view="pageBreakPreview" zoomScale="77" zoomScaleNormal="80" zoomScaleSheetLayoutView="77" zoomScalePageLayoutView="0" workbookViewId="0" topLeftCell="A1">
      <pane xSplit="2" ySplit="4" topLeftCell="C5" activePane="bottomRight" state="frozen"/>
      <selection pane="topLeft" activeCell="A9" sqref="A9:B9"/>
      <selection pane="topRight" activeCell="A9" sqref="A9:B9"/>
      <selection pane="bottomLeft" activeCell="A9" sqref="A9:B9"/>
      <selection pane="bottomRight" activeCell="K5" sqref="K5"/>
    </sheetView>
  </sheetViews>
  <sheetFormatPr defaultColWidth="9.00390625" defaultRowHeight="12.75"/>
  <cols>
    <col min="1" max="1" width="9.125" style="91" customWidth="1"/>
    <col min="2" max="2" width="17.125" style="91" customWidth="1"/>
    <col min="3" max="3" width="48.25390625" style="91" customWidth="1"/>
    <col min="4" max="4" width="13.125" style="91" customWidth="1"/>
    <col min="5" max="5" width="17.125" style="91" customWidth="1"/>
    <col min="6" max="6" width="33.00390625" style="91" customWidth="1"/>
    <col min="7" max="7" width="17.00390625" style="91" customWidth="1"/>
    <col min="8" max="16384" width="9.125" style="91" customWidth="1"/>
  </cols>
  <sheetData>
    <row r="1" spans="1:7" ht="53.25" customHeight="1">
      <c r="A1" s="131" t="s">
        <v>173</v>
      </c>
      <c r="B1" s="131"/>
      <c r="C1" s="131"/>
      <c r="D1" s="131"/>
      <c r="E1" s="131"/>
      <c r="F1" s="131"/>
      <c r="G1" s="131"/>
    </row>
    <row r="2" spans="1:7" ht="61.5" customHeight="1">
      <c r="A2" s="128" t="s">
        <v>95</v>
      </c>
      <c r="B2" s="125" t="s">
        <v>96</v>
      </c>
      <c r="C2" s="125" t="s">
        <v>97</v>
      </c>
      <c r="D2" s="128" t="s">
        <v>88</v>
      </c>
      <c r="E2" s="128" t="s">
        <v>98</v>
      </c>
      <c r="F2" s="128" t="s">
        <v>99</v>
      </c>
      <c r="G2" s="128" t="s">
        <v>100</v>
      </c>
    </row>
    <row r="3" spans="1:7" ht="82.5" customHeight="1">
      <c r="A3" s="129"/>
      <c r="B3" s="126"/>
      <c r="C3" s="126"/>
      <c r="D3" s="129"/>
      <c r="E3" s="129"/>
      <c r="F3" s="129"/>
      <c r="G3" s="129"/>
    </row>
    <row r="4" spans="1:7" ht="160.5" customHeight="1">
      <c r="A4" s="130"/>
      <c r="B4" s="127"/>
      <c r="C4" s="127"/>
      <c r="D4" s="130"/>
      <c r="E4" s="130"/>
      <c r="F4" s="130"/>
      <c r="G4" s="130"/>
    </row>
    <row r="5" spans="1:7" s="92" customFormat="1" ht="43.5" customHeight="1">
      <c r="A5" s="93">
        <v>1</v>
      </c>
      <c r="B5" s="93" t="s">
        <v>94</v>
      </c>
      <c r="C5" s="95" t="s">
        <v>108</v>
      </c>
      <c r="D5" s="95">
        <v>10</v>
      </c>
      <c r="E5" s="96">
        <v>43102.319444444445</v>
      </c>
      <c r="F5" s="96">
        <v>43102.3625</v>
      </c>
      <c r="G5" s="93" t="s">
        <v>89</v>
      </c>
    </row>
    <row r="6" spans="1:7" s="92" customFormat="1" ht="43.5" customHeight="1">
      <c r="A6" s="93">
        <v>2</v>
      </c>
      <c r="B6" s="93" t="s">
        <v>94</v>
      </c>
      <c r="C6" s="95" t="s">
        <v>109</v>
      </c>
      <c r="D6" s="95">
        <v>10</v>
      </c>
      <c r="E6" s="96">
        <v>43102.319444444445</v>
      </c>
      <c r="F6" s="96">
        <v>43102.3625</v>
      </c>
      <c r="G6" s="93" t="s">
        <v>89</v>
      </c>
    </row>
    <row r="7" spans="1:7" s="92" customFormat="1" ht="43.5" customHeight="1">
      <c r="A7" s="93">
        <v>4</v>
      </c>
      <c r="B7" s="93" t="s">
        <v>92</v>
      </c>
      <c r="C7" s="95" t="s">
        <v>110</v>
      </c>
      <c r="D7" s="94">
        <v>6</v>
      </c>
      <c r="E7" s="96">
        <v>43115.52777777778</v>
      </c>
      <c r="F7" s="96">
        <v>43115.53472222222</v>
      </c>
      <c r="G7" s="93" t="s">
        <v>90</v>
      </c>
    </row>
    <row r="8" spans="1:7" s="92" customFormat="1" ht="43.5" customHeight="1">
      <c r="A8" s="93">
        <v>5</v>
      </c>
      <c r="B8" s="93" t="s">
        <v>92</v>
      </c>
      <c r="C8" s="95" t="s">
        <v>111</v>
      </c>
      <c r="D8" s="94">
        <v>6</v>
      </c>
      <c r="E8" s="96">
        <v>43120.95625</v>
      </c>
      <c r="F8" s="96">
        <v>43129.333333333336</v>
      </c>
      <c r="G8" s="93" t="s">
        <v>90</v>
      </c>
    </row>
    <row r="9" spans="1:7" s="92" customFormat="1" ht="43.5" customHeight="1">
      <c r="A9" s="93">
        <v>6</v>
      </c>
      <c r="B9" s="93" t="s">
        <v>92</v>
      </c>
      <c r="C9" s="95" t="s">
        <v>111</v>
      </c>
      <c r="D9" s="94">
        <v>6</v>
      </c>
      <c r="E9" s="96">
        <v>43121.57986111111</v>
      </c>
      <c r="F9" s="96">
        <v>43121.614583333336</v>
      </c>
      <c r="G9" s="93" t="s">
        <v>90</v>
      </c>
    </row>
    <row r="10" spans="1:7" s="92" customFormat="1" ht="43.5" customHeight="1">
      <c r="A10" s="93">
        <v>7</v>
      </c>
      <c r="B10" s="93" t="s">
        <v>92</v>
      </c>
      <c r="C10" s="95" t="s">
        <v>112</v>
      </c>
      <c r="D10" s="94">
        <v>6</v>
      </c>
      <c r="E10" s="96">
        <v>43122.479166666664</v>
      </c>
      <c r="F10" s="96">
        <v>43122.50347222222</v>
      </c>
      <c r="G10" s="93" t="s">
        <v>90</v>
      </c>
    </row>
    <row r="11" spans="1:7" s="92" customFormat="1" ht="43.5" customHeight="1">
      <c r="A11" s="93">
        <v>8</v>
      </c>
      <c r="B11" s="93" t="s">
        <v>92</v>
      </c>
      <c r="C11" s="95" t="s">
        <v>112</v>
      </c>
      <c r="D11" s="94">
        <v>6</v>
      </c>
      <c r="E11" s="96">
        <v>43122.54791666667</v>
      </c>
      <c r="F11" s="96">
        <v>43122.552083333336</v>
      </c>
      <c r="G11" s="93" t="s">
        <v>90</v>
      </c>
    </row>
    <row r="12" spans="1:7" s="92" customFormat="1" ht="43.5" customHeight="1">
      <c r="A12" s="93">
        <v>10</v>
      </c>
      <c r="B12" s="93" t="s">
        <v>92</v>
      </c>
      <c r="C12" s="95" t="s">
        <v>110</v>
      </c>
      <c r="D12" s="94">
        <v>6</v>
      </c>
      <c r="E12" s="96">
        <v>43122.67361111111</v>
      </c>
      <c r="F12" s="96">
        <v>43122.822916666664</v>
      </c>
      <c r="G12" s="93" t="s">
        <v>90</v>
      </c>
    </row>
    <row r="13" spans="1:7" s="92" customFormat="1" ht="43.5" customHeight="1">
      <c r="A13" s="93">
        <v>11</v>
      </c>
      <c r="B13" s="93" t="s">
        <v>94</v>
      </c>
      <c r="C13" s="95" t="s">
        <v>113</v>
      </c>
      <c r="D13" s="95">
        <v>10</v>
      </c>
      <c r="E13" s="96">
        <v>43122.6875</v>
      </c>
      <c r="F13" s="96">
        <v>43122.770833333336</v>
      </c>
      <c r="G13" s="93" t="s">
        <v>90</v>
      </c>
    </row>
    <row r="14" spans="1:7" s="92" customFormat="1" ht="43.5" customHeight="1">
      <c r="A14" s="93">
        <v>13</v>
      </c>
      <c r="B14" s="93" t="s">
        <v>92</v>
      </c>
      <c r="C14" s="95" t="s">
        <v>112</v>
      </c>
      <c r="D14" s="94">
        <v>6</v>
      </c>
      <c r="E14" s="96">
        <v>43126.94305555556</v>
      </c>
      <c r="F14" s="96">
        <v>43126.020833333336</v>
      </c>
      <c r="G14" s="93" t="s">
        <v>90</v>
      </c>
    </row>
    <row r="15" spans="1:7" s="92" customFormat="1" ht="43.5" customHeight="1">
      <c r="A15" s="93">
        <v>15</v>
      </c>
      <c r="B15" s="93" t="s">
        <v>92</v>
      </c>
      <c r="C15" s="95" t="s">
        <v>112</v>
      </c>
      <c r="D15" s="94">
        <v>6</v>
      </c>
      <c r="E15" s="96">
        <v>43136.03472222222</v>
      </c>
      <c r="F15" s="96">
        <v>43136.07638888889</v>
      </c>
      <c r="G15" s="93" t="s">
        <v>90</v>
      </c>
    </row>
    <row r="16" spans="1:7" s="92" customFormat="1" ht="43.5" customHeight="1">
      <c r="A16" s="93">
        <v>16</v>
      </c>
      <c r="B16" s="93" t="s">
        <v>92</v>
      </c>
      <c r="C16" s="95" t="s">
        <v>114</v>
      </c>
      <c r="D16" s="94">
        <v>6</v>
      </c>
      <c r="E16" s="96">
        <v>43137.458333333336</v>
      </c>
      <c r="F16" s="96">
        <v>43137.49652777778</v>
      </c>
      <c r="G16" s="93" t="s">
        <v>89</v>
      </c>
    </row>
    <row r="17" spans="1:7" s="92" customFormat="1" ht="43.5" customHeight="1">
      <c r="A17" s="93">
        <v>18</v>
      </c>
      <c r="B17" s="93" t="s">
        <v>92</v>
      </c>
      <c r="C17" s="93" t="s">
        <v>115</v>
      </c>
      <c r="D17" s="95">
        <v>10</v>
      </c>
      <c r="E17" s="96">
        <v>43141.15625</v>
      </c>
      <c r="F17" s="96">
        <v>43141.21875</v>
      </c>
      <c r="G17" s="93" t="s">
        <v>89</v>
      </c>
    </row>
    <row r="18" spans="1:7" s="92" customFormat="1" ht="43.5" customHeight="1">
      <c r="A18" s="93">
        <v>19</v>
      </c>
      <c r="B18" s="93" t="s">
        <v>94</v>
      </c>
      <c r="C18" s="95" t="s">
        <v>116</v>
      </c>
      <c r="D18" s="94">
        <v>6</v>
      </c>
      <c r="E18" s="96">
        <v>43150.86666666667</v>
      </c>
      <c r="F18" s="96">
        <v>43150.88888888889</v>
      </c>
      <c r="G18" s="93" t="s">
        <v>89</v>
      </c>
    </row>
    <row r="19" spans="1:7" s="92" customFormat="1" ht="43.5" customHeight="1">
      <c r="A19" s="93">
        <v>21</v>
      </c>
      <c r="B19" s="93" t="s">
        <v>92</v>
      </c>
      <c r="C19" s="95" t="s">
        <v>117</v>
      </c>
      <c r="D19" s="94">
        <v>6</v>
      </c>
      <c r="E19" s="96">
        <v>43155.48611111111</v>
      </c>
      <c r="F19" s="96">
        <v>43155.52777777778</v>
      </c>
      <c r="G19" s="93" t="s">
        <v>89</v>
      </c>
    </row>
    <row r="20" spans="1:7" s="92" customFormat="1" ht="43.5" customHeight="1">
      <c r="A20" s="93">
        <v>22</v>
      </c>
      <c r="B20" s="93" t="s">
        <v>92</v>
      </c>
      <c r="C20" s="95" t="s">
        <v>118</v>
      </c>
      <c r="D20" s="94">
        <v>6</v>
      </c>
      <c r="E20" s="96">
        <v>43155.48611111111</v>
      </c>
      <c r="F20" s="96">
        <v>43155.48611111111</v>
      </c>
      <c r="G20" s="93" t="s">
        <v>89</v>
      </c>
    </row>
    <row r="21" spans="1:7" s="92" customFormat="1" ht="43.5" customHeight="1">
      <c r="A21" s="93">
        <v>23</v>
      </c>
      <c r="B21" s="93" t="s">
        <v>94</v>
      </c>
      <c r="C21" s="95" t="s">
        <v>113</v>
      </c>
      <c r="D21" s="95">
        <v>10</v>
      </c>
      <c r="E21" s="96">
        <v>43158.555555555555</v>
      </c>
      <c r="F21" s="96">
        <v>43158.60555555556</v>
      </c>
      <c r="G21" s="93" t="s">
        <v>90</v>
      </c>
    </row>
    <row r="22" spans="1:7" s="92" customFormat="1" ht="43.5" customHeight="1">
      <c r="A22" s="93">
        <v>24</v>
      </c>
      <c r="B22" s="93" t="s">
        <v>94</v>
      </c>
      <c r="C22" s="95" t="s">
        <v>113</v>
      </c>
      <c r="D22" s="95">
        <v>10</v>
      </c>
      <c r="E22" s="96">
        <v>43158.62152777778</v>
      </c>
      <c r="F22" s="96">
        <v>43158.70486111111</v>
      </c>
      <c r="G22" s="93" t="s">
        <v>90</v>
      </c>
    </row>
    <row r="23" spans="1:7" s="92" customFormat="1" ht="43.5" customHeight="1">
      <c r="A23" s="93">
        <v>25</v>
      </c>
      <c r="B23" s="93" t="s">
        <v>90</v>
      </c>
      <c r="C23" s="93" t="s">
        <v>119</v>
      </c>
      <c r="D23" s="93">
        <v>110</v>
      </c>
      <c r="E23" s="96">
        <v>43158.70416666667</v>
      </c>
      <c r="F23" s="96">
        <v>43158.745833333334</v>
      </c>
      <c r="G23" s="93" t="s">
        <v>90</v>
      </c>
    </row>
    <row r="24" spans="1:7" s="92" customFormat="1" ht="43.5" customHeight="1">
      <c r="A24" s="93">
        <v>26</v>
      </c>
      <c r="B24" s="93" t="s">
        <v>92</v>
      </c>
      <c r="C24" s="95" t="s">
        <v>120</v>
      </c>
      <c r="D24" s="94">
        <v>6</v>
      </c>
      <c r="E24" s="96">
        <v>43172.42013888889</v>
      </c>
      <c r="F24" s="96">
        <v>43172.42013888889</v>
      </c>
      <c r="G24" s="93" t="s">
        <v>89</v>
      </c>
    </row>
    <row r="25" spans="1:7" s="92" customFormat="1" ht="43.5" customHeight="1">
      <c r="A25" s="93">
        <v>27</v>
      </c>
      <c r="B25" s="93" t="s">
        <v>92</v>
      </c>
      <c r="C25" s="95" t="s">
        <v>121</v>
      </c>
      <c r="D25" s="94">
        <v>6</v>
      </c>
      <c r="E25" s="96">
        <v>43174.57638888889</v>
      </c>
      <c r="F25" s="96">
        <v>43174.893055555556</v>
      </c>
      <c r="G25" s="93" t="s">
        <v>90</v>
      </c>
    </row>
    <row r="26" spans="1:7" s="92" customFormat="1" ht="43.5" customHeight="1">
      <c r="A26" s="93">
        <v>28</v>
      </c>
      <c r="B26" s="93" t="s">
        <v>94</v>
      </c>
      <c r="C26" s="95" t="s">
        <v>122</v>
      </c>
      <c r="D26" s="95">
        <v>10</v>
      </c>
      <c r="E26" s="98">
        <v>43174.84722222222</v>
      </c>
      <c r="F26" s="98">
        <v>43174.90625</v>
      </c>
      <c r="G26" s="93" t="s">
        <v>90</v>
      </c>
    </row>
    <row r="27" spans="1:7" s="92" customFormat="1" ht="43.5" customHeight="1">
      <c r="A27" s="93">
        <v>29</v>
      </c>
      <c r="B27" s="93" t="s">
        <v>92</v>
      </c>
      <c r="C27" s="95" t="s">
        <v>123</v>
      </c>
      <c r="D27" s="94">
        <v>6</v>
      </c>
      <c r="E27" s="96">
        <v>43174.87222222222</v>
      </c>
      <c r="F27" s="96">
        <v>43175.049305555556</v>
      </c>
      <c r="G27" s="93" t="s">
        <v>90</v>
      </c>
    </row>
    <row r="28" spans="1:7" s="92" customFormat="1" ht="43.5" customHeight="1">
      <c r="A28" s="93">
        <v>31</v>
      </c>
      <c r="B28" s="93" t="s">
        <v>92</v>
      </c>
      <c r="C28" s="95" t="s">
        <v>124</v>
      </c>
      <c r="D28" s="94">
        <v>10</v>
      </c>
      <c r="E28" s="96">
        <v>43194.46041666667</v>
      </c>
      <c r="F28" s="96">
        <v>43194.720138888886</v>
      </c>
      <c r="G28" s="93" t="s">
        <v>89</v>
      </c>
    </row>
    <row r="29" spans="1:7" s="92" customFormat="1" ht="43.5" customHeight="1">
      <c r="A29" s="93">
        <v>32</v>
      </c>
      <c r="B29" s="93" t="s">
        <v>92</v>
      </c>
      <c r="C29" s="95" t="s">
        <v>107</v>
      </c>
      <c r="D29" s="94">
        <v>10</v>
      </c>
      <c r="E29" s="96">
        <v>43196.87847222222</v>
      </c>
      <c r="F29" s="96">
        <v>43197.07986111111</v>
      </c>
      <c r="G29" s="93" t="s">
        <v>90</v>
      </c>
    </row>
    <row r="30" spans="1:7" s="92" customFormat="1" ht="43.5" customHeight="1">
      <c r="A30" s="93">
        <v>33</v>
      </c>
      <c r="B30" s="93" t="s">
        <v>90</v>
      </c>
      <c r="C30" s="93" t="s">
        <v>125</v>
      </c>
      <c r="D30" s="93">
        <v>110</v>
      </c>
      <c r="E30" s="96">
        <v>43196.87847222222</v>
      </c>
      <c r="F30" s="96">
        <v>43196.87847222222</v>
      </c>
      <c r="G30" s="93" t="s">
        <v>90</v>
      </c>
    </row>
    <row r="31" spans="1:7" s="92" customFormat="1" ht="43.5" customHeight="1">
      <c r="A31" s="93">
        <v>34</v>
      </c>
      <c r="B31" s="93" t="s">
        <v>94</v>
      </c>
      <c r="C31" s="95" t="s">
        <v>126</v>
      </c>
      <c r="D31" s="94">
        <v>6</v>
      </c>
      <c r="E31" s="96">
        <v>43196.87847222222</v>
      </c>
      <c r="F31" s="96">
        <v>43197.22222222222</v>
      </c>
      <c r="G31" s="93" t="s">
        <v>89</v>
      </c>
    </row>
    <row r="32" spans="1:7" s="92" customFormat="1" ht="43.5" customHeight="1">
      <c r="A32" s="93">
        <v>36</v>
      </c>
      <c r="B32" s="93" t="s">
        <v>94</v>
      </c>
      <c r="C32" s="95" t="s">
        <v>127</v>
      </c>
      <c r="D32" s="93">
        <v>10</v>
      </c>
      <c r="E32" s="96">
        <v>43196.87847222222</v>
      </c>
      <c r="F32" s="96">
        <v>43197.07986111111</v>
      </c>
      <c r="G32" s="93" t="s">
        <v>90</v>
      </c>
    </row>
    <row r="33" spans="1:7" s="92" customFormat="1" ht="43.5" customHeight="1">
      <c r="A33" s="93">
        <v>37</v>
      </c>
      <c r="B33" s="93" t="s">
        <v>92</v>
      </c>
      <c r="C33" s="95" t="s">
        <v>107</v>
      </c>
      <c r="D33" s="94">
        <v>10</v>
      </c>
      <c r="E33" s="96">
        <v>43197.625</v>
      </c>
      <c r="F33" s="96">
        <v>43197.75555555556</v>
      </c>
      <c r="G33" s="93" t="s">
        <v>90</v>
      </c>
    </row>
    <row r="34" spans="1:7" s="92" customFormat="1" ht="43.5" customHeight="1">
      <c r="A34" s="93">
        <v>38</v>
      </c>
      <c r="B34" s="93" t="s">
        <v>92</v>
      </c>
      <c r="C34" s="95" t="s">
        <v>128</v>
      </c>
      <c r="D34" s="94">
        <v>6</v>
      </c>
      <c r="E34" s="96">
        <v>43205.756944444445</v>
      </c>
      <c r="F34" s="96">
        <v>43205.756944444445</v>
      </c>
      <c r="G34" s="93" t="s">
        <v>90</v>
      </c>
    </row>
    <row r="35" spans="1:7" s="92" customFormat="1" ht="43.5" customHeight="1">
      <c r="A35" s="93">
        <v>39</v>
      </c>
      <c r="B35" s="93" t="s">
        <v>92</v>
      </c>
      <c r="C35" s="95" t="s">
        <v>129</v>
      </c>
      <c r="D35" s="94">
        <v>6</v>
      </c>
      <c r="E35" s="96">
        <v>43215.81597222222</v>
      </c>
      <c r="F35" s="96">
        <v>43215.90625</v>
      </c>
      <c r="G35" s="93" t="s">
        <v>89</v>
      </c>
    </row>
    <row r="36" spans="1:7" s="92" customFormat="1" ht="43.5" customHeight="1">
      <c r="A36" s="94">
        <v>40</v>
      </c>
      <c r="B36" s="93" t="s">
        <v>94</v>
      </c>
      <c r="C36" s="95" t="s">
        <v>130</v>
      </c>
      <c r="D36" s="94">
        <v>6</v>
      </c>
      <c r="E36" s="96">
        <v>43224.0625</v>
      </c>
      <c r="F36" s="96">
        <v>43224.145833333336</v>
      </c>
      <c r="G36" s="93" t="s">
        <v>89</v>
      </c>
    </row>
    <row r="37" spans="1:7" s="92" customFormat="1" ht="43.5" customHeight="1">
      <c r="A37" s="94">
        <v>41</v>
      </c>
      <c r="B37" s="93" t="s">
        <v>94</v>
      </c>
      <c r="C37" s="95" t="s">
        <v>131</v>
      </c>
      <c r="D37" s="94">
        <v>6</v>
      </c>
      <c r="E37" s="96">
        <v>43228.38888888889</v>
      </c>
      <c r="F37" s="96">
        <v>43228.45138888889</v>
      </c>
      <c r="G37" s="93" t="s">
        <v>89</v>
      </c>
    </row>
    <row r="38" spans="1:7" s="92" customFormat="1" ht="43.5" customHeight="1">
      <c r="A38" s="94">
        <v>42</v>
      </c>
      <c r="B38" s="93" t="s">
        <v>92</v>
      </c>
      <c r="C38" s="95" t="s">
        <v>132</v>
      </c>
      <c r="D38" s="94">
        <v>6</v>
      </c>
      <c r="E38" s="96">
        <v>43229.93402777778</v>
      </c>
      <c r="F38" s="96">
        <v>43229.98125</v>
      </c>
      <c r="G38" s="93" t="s">
        <v>89</v>
      </c>
    </row>
    <row r="39" spans="1:7" s="92" customFormat="1" ht="43.5" customHeight="1">
      <c r="A39" s="94">
        <v>43</v>
      </c>
      <c r="B39" s="93" t="s">
        <v>92</v>
      </c>
      <c r="C39" s="95" t="s">
        <v>101</v>
      </c>
      <c r="D39" s="94">
        <v>10</v>
      </c>
      <c r="E39" s="96">
        <v>43230.552083333336</v>
      </c>
      <c r="F39" s="96">
        <v>43230.6875</v>
      </c>
      <c r="G39" s="93" t="s">
        <v>90</v>
      </c>
    </row>
    <row r="40" spans="1:7" s="92" customFormat="1" ht="43.5" customHeight="1">
      <c r="A40" s="94">
        <v>44</v>
      </c>
      <c r="B40" s="93" t="s">
        <v>92</v>
      </c>
      <c r="C40" s="95" t="s">
        <v>104</v>
      </c>
      <c r="D40" s="94">
        <v>6</v>
      </c>
      <c r="E40" s="96">
        <v>43230.625</v>
      </c>
      <c r="F40" s="96">
        <v>43230.65972222222</v>
      </c>
      <c r="G40" s="93" t="s">
        <v>90</v>
      </c>
    </row>
    <row r="41" spans="1:7" s="92" customFormat="1" ht="43.5" customHeight="1">
      <c r="A41" s="94">
        <v>45</v>
      </c>
      <c r="B41" s="93" t="s">
        <v>92</v>
      </c>
      <c r="C41" s="95" t="s">
        <v>104</v>
      </c>
      <c r="D41" s="94">
        <v>6</v>
      </c>
      <c r="E41" s="96">
        <v>43232.65277777778</v>
      </c>
      <c r="F41" s="96">
        <v>43230.708333333336</v>
      </c>
      <c r="G41" s="93" t="s">
        <v>89</v>
      </c>
    </row>
    <row r="42" spans="1:7" s="92" customFormat="1" ht="43.5" customHeight="1">
      <c r="A42" s="94">
        <v>46</v>
      </c>
      <c r="B42" s="93" t="s">
        <v>92</v>
      </c>
      <c r="C42" s="95" t="s">
        <v>133</v>
      </c>
      <c r="D42" s="94">
        <v>6</v>
      </c>
      <c r="E42" s="96">
        <v>43234.60208333333</v>
      </c>
      <c r="F42" s="96">
        <v>43234.61388888889</v>
      </c>
      <c r="G42" s="93" t="s">
        <v>89</v>
      </c>
    </row>
    <row r="43" spans="1:7" s="92" customFormat="1" ht="43.5" customHeight="1">
      <c r="A43" s="94">
        <v>47</v>
      </c>
      <c r="B43" s="93" t="s">
        <v>92</v>
      </c>
      <c r="C43" s="95" t="s">
        <v>128</v>
      </c>
      <c r="D43" s="94">
        <v>6</v>
      </c>
      <c r="E43" s="96">
        <v>43235.22222222222</v>
      </c>
      <c r="F43" s="96">
        <v>43235.26736111111</v>
      </c>
      <c r="G43" s="93" t="s">
        <v>90</v>
      </c>
    </row>
    <row r="44" spans="1:7" s="92" customFormat="1" ht="43.5" customHeight="1">
      <c r="A44" s="94">
        <v>48</v>
      </c>
      <c r="B44" s="93" t="s">
        <v>94</v>
      </c>
      <c r="C44" s="95" t="s">
        <v>134</v>
      </c>
      <c r="D44" s="94">
        <v>10</v>
      </c>
      <c r="E44" s="96">
        <v>43238.104166666664</v>
      </c>
      <c r="F44" s="96">
        <v>43238.14027777778</v>
      </c>
      <c r="G44" s="93" t="s">
        <v>90</v>
      </c>
    </row>
    <row r="45" spans="1:7" s="92" customFormat="1" ht="43.5" customHeight="1">
      <c r="A45" s="94">
        <v>49</v>
      </c>
      <c r="B45" s="93" t="s">
        <v>92</v>
      </c>
      <c r="C45" s="95" t="s">
        <v>121</v>
      </c>
      <c r="D45" s="94">
        <v>6</v>
      </c>
      <c r="E45" s="96">
        <v>43241.09375</v>
      </c>
      <c r="F45" s="96">
        <v>43241.12291666667</v>
      </c>
      <c r="G45" s="93" t="s">
        <v>89</v>
      </c>
    </row>
    <row r="46" spans="1:7" s="92" customFormat="1" ht="43.5" customHeight="1">
      <c r="A46" s="100">
        <v>50</v>
      </c>
      <c r="B46" s="93" t="s">
        <v>92</v>
      </c>
      <c r="C46" s="95" t="s">
        <v>135</v>
      </c>
      <c r="D46" s="94">
        <v>6</v>
      </c>
      <c r="E46" s="96">
        <v>43242.62847222222</v>
      </c>
      <c r="F46" s="96">
        <v>43243.65972222222</v>
      </c>
      <c r="G46" s="93" t="s">
        <v>90</v>
      </c>
    </row>
    <row r="47" spans="1:7" s="92" customFormat="1" ht="43.5" customHeight="1">
      <c r="A47" s="94">
        <v>51</v>
      </c>
      <c r="B47" s="93" t="s">
        <v>94</v>
      </c>
      <c r="C47" s="95" t="s">
        <v>106</v>
      </c>
      <c r="D47" s="94">
        <v>10</v>
      </c>
      <c r="E47" s="96">
        <v>43242.600694444445</v>
      </c>
      <c r="F47" s="96">
        <v>43242.68402777778</v>
      </c>
      <c r="G47" s="93" t="s">
        <v>90</v>
      </c>
    </row>
    <row r="48" spans="1:7" s="92" customFormat="1" ht="43.5" customHeight="1">
      <c r="A48" s="94">
        <v>52</v>
      </c>
      <c r="B48" s="93" t="s">
        <v>90</v>
      </c>
      <c r="C48" s="95" t="s">
        <v>136</v>
      </c>
      <c r="D48" s="94">
        <v>110</v>
      </c>
      <c r="E48" s="96">
        <v>43242.71666666667</v>
      </c>
      <c r="F48" s="96">
        <v>43242.9375</v>
      </c>
      <c r="G48" s="93" t="s">
        <v>90</v>
      </c>
    </row>
    <row r="49" spans="1:7" s="92" customFormat="1" ht="43.5" customHeight="1">
      <c r="A49" s="94">
        <v>53</v>
      </c>
      <c r="B49" s="93" t="s">
        <v>92</v>
      </c>
      <c r="C49" s="95" t="s">
        <v>107</v>
      </c>
      <c r="D49" s="94">
        <v>10</v>
      </c>
      <c r="E49" s="96">
        <v>43242.71666666667</v>
      </c>
      <c r="F49" s="96">
        <v>43243.020833333336</v>
      </c>
      <c r="G49" s="93" t="s">
        <v>90</v>
      </c>
    </row>
    <row r="50" spans="1:7" s="92" customFormat="1" ht="43.5" customHeight="1">
      <c r="A50" s="94">
        <v>54</v>
      </c>
      <c r="B50" s="93" t="s">
        <v>92</v>
      </c>
      <c r="C50" s="95" t="s">
        <v>128</v>
      </c>
      <c r="D50" s="94">
        <v>6</v>
      </c>
      <c r="E50" s="96">
        <v>43244.76388888889</v>
      </c>
      <c r="F50" s="96">
        <v>43244.76388888889</v>
      </c>
      <c r="G50" s="93" t="s">
        <v>90</v>
      </c>
    </row>
    <row r="51" spans="1:7" s="92" customFormat="1" ht="43.5" customHeight="1">
      <c r="A51" s="94">
        <v>55</v>
      </c>
      <c r="B51" s="93" t="s">
        <v>94</v>
      </c>
      <c r="C51" s="95" t="s">
        <v>137</v>
      </c>
      <c r="D51" s="94">
        <v>6</v>
      </c>
      <c r="E51" s="96">
        <v>43247.625</v>
      </c>
      <c r="F51" s="96">
        <v>43247.72222222222</v>
      </c>
      <c r="G51" s="93" t="s">
        <v>89</v>
      </c>
    </row>
    <row r="52" spans="1:7" s="92" customFormat="1" ht="43.5" customHeight="1">
      <c r="A52" s="94">
        <v>56</v>
      </c>
      <c r="B52" s="93" t="s">
        <v>92</v>
      </c>
      <c r="C52" s="95" t="s">
        <v>138</v>
      </c>
      <c r="D52" s="94">
        <v>6</v>
      </c>
      <c r="E52" s="96">
        <v>43247.625</v>
      </c>
      <c r="F52" s="96">
        <v>43247.686111111114</v>
      </c>
      <c r="G52" s="93" t="s">
        <v>90</v>
      </c>
    </row>
    <row r="53" spans="1:7" s="92" customFormat="1" ht="43.5" customHeight="1">
      <c r="A53" s="94">
        <v>57</v>
      </c>
      <c r="B53" s="93" t="s">
        <v>92</v>
      </c>
      <c r="C53" s="95" t="s">
        <v>123</v>
      </c>
      <c r="D53" s="94">
        <v>6</v>
      </c>
      <c r="E53" s="96">
        <v>43248.756944444445</v>
      </c>
      <c r="F53" s="96">
        <v>43248.895833333336</v>
      </c>
      <c r="G53" s="93" t="s">
        <v>90</v>
      </c>
    </row>
    <row r="54" spans="1:7" s="92" customFormat="1" ht="43.5" customHeight="1">
      <c r="A54" s="94">
        <v>62</v>
      </c>
      <c r="B54" s="93" t="s">
        <v>92</v>
      </c>
      <c r="C54" s="95" t="s">
        <v>139</v>
      </c>
      <c r="D54" s="94">
        <v>6</v>
      </c>
      <c r="E54" s="96">
        <v>43253.134722222225</v>
      </c>
      <c r="F54" s="96">
        <v>43253.194444444445</v>
      </c>
      <c r="G54" s="93" t="s">
        <v>90</v>
      </c>
    </row>
    <row r="55" spans="1:7" s="92" customFormat="1" ht="43.5" customHeight="1">
      <c r="A55" s="94">
        <v>65</v>
      </c>
      <c r="B55" s="93" t="s">
        <v>92</v>
      </c>
      <c r="C55" s="95" t="s">
        <v>110</v>
      </c>
      <c r="D55" s="94">
        <v>6</v>
      </c>
      <c r="E55" s="96">
        <v>43255.49513888889</v>
      </c>
      <c r="F55" s="96">
        <v>43255.6375</v>
      </c>
      <c r="G55" s="93" t="s">
        <v>90</v>
      </c>
    </row>
    <row r="56" spans="1:7" s="92" customFormat="1" ht="43.5" customHeight="1">
      <c r="A56" s="94">
        <v>66</v>
      </c>
      <c r="B56" s="93" t="s">
        <v>94</v>
      </c>
      <c r="C56" s="97" t="s">
        <v>140</v>
      </c>
      <c r="D56" s="94">
        <v>6</v>
      </c>
      <c r="E56" s="96">
        <v>43257.15972222222</v>
      </c>
      <c r="F56" s="96">
        <v>43255.18680555555</v>
      </c>
      <c r="G56" s="93" t="s">
        <v>89</v>
      </c>
    </row>
    <row r="57" spans="1:7" s="92" customFormat="1" ht="43.5" customHeight="1">
      <c r="A57" s="94">
        <v>67</v>
      </c>
      <c r="B57" s="93" t="s">
        <v>94</v>
      </c>
      <c r="C57" s="97" t="s">
        <v>141</v>
      </c>
      <c r="D57" s="94">
        <v>6</v>
      </c>
      <c r="E57" s="96">
        <v>43257.506944444445</v>
      </c>
      <c r="F57" s="96">
        <v>43257.54513888889</v>
      </c>
      <c r="G57" s="93" t="s">
        <v>89</v>
      </c>
    </row>
    <row r="58" spans="1:7" s="2" customFormat="1" ht="27" customHeight="1">
      <c r="A58" s="94">
        <v>68</v>
      </c>
      <c r="B58" s="93" t="s">
        <v>92</v>
      </c>
      <c r="C58" s="95" t="s">
        <v>128</v>
      </c>
      <c r="D58" s="94">
        <v>6</v>
      </c>
      <c r="E58" s="96">
        <v>43257.65277777778</v>
      </c>
      <c r="F58" s="96">
        <v>43257.65277777778</v>
      </c>
      <c r="G58" s="93" t="s">
        <v>90</v>
      </c>
    </row>
    <row r="59" spans="1:7" s="2" customFormat="1" ht="27" customHeight="1">
      <c r="A59" s="94">
        <v>69</v>
      </c>
      <c r="B59" s="93" t="s">
        <v>94</v>
      </c>
      <c r="C59" s="97" t="s">
        <v>141</v>
      </c>
      <c r="D59" s="94">
        <v>6</v>
      </c>
      <c r="E59" s="96">
        <v>43266.65625</v>
      </c>
      <c r="F59" s="96">
        <v>43266.711805555555</v>
      </c>
      <c r="G59" s="93" t="s">
        <v>89</v>
      </c>
    </row>
    <row r="60" spans="1:7" s="2" customFormat="1" ht="27" customHeight="1">
      <c r="A60" s="95">
        <v>71</v>
      </c>
      <c r="B60" s="93" t="s">
        <v>92</v>
      </c>
      <c r="C60" s="95" t="s">
        <v>142</v>
      </c>
      <c r="D60" s="94">
        <v>6</v>
      </c>
      <c r="E60" s="96">
        <v>43270.40972222222</v>
      </c>
      <c r="F60" s="96">
        <v>43270.41875</v>
      </c>
      <c r="G60" s="93" t="s">
        <v>90</v>
      </c>
    </row>
    <row r="61" spans="1:7" s="2" customFormat="1" ht="27" customHeight="1">
      <c r="A61" s="95">
        <v>72</v>
      </c>
      <c r="B61" s="93" t="s">
        <v>94</v>
      </c>
      <c r="C61" s="95" t="s">
        <v>143</v>
      </c>
      <c r="D61" s="95">
        <v>6</v>
      </c>
      <c r="E61" s="96">
        <v>43273.63888888889</v>
      </c>
      <c r="F61" s="96">
        <v>43273.67361111111</v>
      </c>
      <c r="G61" s="93" t="s">
        <v>89</v>
      </c>
    </row>
    <row r="62" spans="1:7" s="2" customFormat="1" ht="27" customHeight="1">
      <c r="A62" s="95">
        <v>73</v>
      </c>
      <c r="B62" s="93" t="s">
        <v>94</v>
      </c>
      <c r="C62" s="95" t="s">
        <v>144</v>
      </c>
      <c r="D62" s="95">
        <v>10</v>
      </c>
      <c r="E62" s="96">
        <v>43273.72222222222</v>
      </c>
      <c r="F62" s="96">
        <v>43273.94236111111</v>
      </c>
      <c r="G62" s="93" t="s">
        <v>90</v>
      </c>
    </row>
    <row r="63" spans="1:7" s="2" customFormat="1" ht="58.5" customHeight="1">
      <c r="A63" s="95">
        <v>74</v>
      </c>
      <c r="B63" s="93" t="s">
        <v>94</v>
      </c>
      <c r="C63" s="95" t="s">
        <v>145</v>
      </c>
      <c r="D63" s="95">
        <v>10</v>
      </c>
      <c r="E63" s="96">
        <v>43277.864583333336</v>
      </c>
      <c r="F63" s="96">
        <v>43277.930555555555</v>
      </c>
      <c r="G63" s="93" t="s">
        <v>89</v>
      </c>
    </row>
    <row r="64" spans="1:7" s="2" customFormat="1" ht="43.5" customHeight="1">
      <c r="A64" s="95">
        <v>75</v>
      </c>
      <c r="B64" s="93" t="s">
        <v>94</v>
      </c>
      <c r="C64" s="95" t="s">
        <v>146</v>
      </c>
      <c r="D64" s="95">
        <v>10</v>
      </c>
      <c r="E64" s="96">
        <v>43279.43402777778</v>
      </c>
      <c r="F64" s="96">
        <v>43279.521527777775</v>
      </c>
      <c r="G64" s="93" t="s">
        <v>90</v>
      </c>
    </row>
    <row r="65" spans="1:7" s="2" customFormat="1" ht="33.75" customHeight="1">
      <c r="A65" s="95">
        <v>76</v>
      </c>
      <c r="B65" s="93" t="s">
        <v>92</v>
      </c>
      <c r="C65" s="95" t="s">
        <v>147</v>
      </c>
      <c r="D65" s="95">
        <v>6</v>
      </c>
      <c r="E65" s="96">
        <v>43284.055555555555</v>
      </c>
      <c r="F65" s="96">
        <v>43284.07986111111</v>
      </c>
      <c r="G65" s="93" t="s">
        <v>89</v>
      </c>
    </row>
    <row r="66" spans="1:7" ht="15.75">
      <c r="A66" s="95">
        <v>77</v>
      </c>
      <c r="B66" s="93" t="s">
        <v>94</v>
      </c>
      <c r="C66" s="95" t="s">
        <v>146</v>
      </c>
      <c r="D66" s="95">
        <v>10</v>
      </c>
      <c r="E66" s="96">
        <v>43287.53125</v>
      </c>
      <c r="F66" s="96">
        <v>43287.572916666664</v>
      </c>
      <c r="G66" s="93" t="s">
        <v>89</v>
      </c>
    </row>
    <row r="67" spans="1:7" ht="41.25" customHeight="1">
      <c r="A67" s="95">
        <v>76</v>
      </c>
      <c r="B67" s="93" t="s">
        <v>92</v>
      </c>
      <c r="C67" s="95" t="s">
        <v>147</v>
      </c>
      <c r="D67" s="95">
        <v>6</v>
      </c>
      <c r="E67" s="96">
        <v>43284.055555555555</v>
      </c>
      <c r="F67" s="96">
        <v>43284.07986111111</v>
      </c>
      <c r="G67" s="93" t="s">
        <v>89</v>
      </c>
    </row>
    <row r="68" spans="1:7" ht="41.25" customHeight="1">
      <c r="A68" s="95">
        <v>77</v>
      </c>
      <c r="B68" s="93" t="s">
        <v>94</v>
      </c>
      <c r="C68" s="95" t="s">
        <v>146</v>
      </c>
      <c r="D68" s="95">
        <v>10</v>
      </c>
      <c r="E68" s="96">
        <v>43287.53125</v>
      </c>
      <c r="F68" s="96">
        <v>43287.572916666664</v>
      </c>
      <c r="G68" s="93" t="s">
        <v>89</v>
      </c>
    </row>
    <row r="69" spans="1:7" ht="41.25" customHeight="1">
      <c r="A69" s="95">
        <v>78</v>
      </c>
      <c r="B69" s="93" t="s">
        <v>92</v>
      </c>
      <c r="C69" s="95" t="s">
        <v>128</v>
      </c>
      <c r="D69" s="94">
        <v>6</v>
      </c>
      <c r="E69" s="96">
        <v>43300.75</v>
      </c>
      <c r="F69" s="96">
        <v>43300.75</v>
      </c>
      <c r="G69" s="93" t="s">
        <v>90</v>
      </c>
    </row>
    <row r="70" spans="1:7" ht="18.75" customHeight="1">
      <c r="A70" s="95">
        <v>79</v>
      </c>
      <c r="B70" s="93" t="s">
        <v>94</v>
      </c>
      <c r="C70" s="95" t="s">
        <v>144</v>
      </c>
      <c r="D70" s="95">
        <v>10</v>
      </c>
      <c r="E70" s="98">
        <v>43303.072916666664</v>
      </c>
      <c r="F70" s="98">
        <v>43304.22222222222</v>
      </c>
      <c r="G70" s="93" t="s">
        <v>89</v>
      </c>
    </row>
    <row r="71" spans="1:7" ht="18.75" customHeight="1">
      <c r="A71" s="95">
        <v>80</v>
      </c>
      <c r="B71" s="93" t="s">
        <v>94</v>
      </c>
      <c r="C71" s="95" t="s">
        <v>148</v>
      </c>
      <c r="D71" s="95">
        <v>10</v>
      </c>
      <c r="E71" s="98">
        <v>43303.072916666664</v>
      </c>
      <c r="F71" s="98">
        <v>43303.88888888889</v>
      </c>
      <c r="G71" s="93" t="s">
        <v>89</v>
      </c>
    </row>
    <row r="72" spans="1:7" ht="18.75" customHeight="1">
      <c r="A72" s="95">
        <v>81</v>
      </c>
      <c r="B72" s="93" t="s">
        <v>94</v>
      </c>
      <c r="C72" s="97" t="s">
        <v>141</v>
      </c>
      <c r="D72" s="94">
        <v>6</v>
      </c>
      <c r="E72" s="96">
        <v>43306.395833333336</v>
      </c>
      <c r="F72" s="96">
        <v>43306.447916666664</v>
      </c>
      <c r="G72" s="93" t="s">
        <v>89</v>
      </c>
    </row>
    <row r="73" spans="1:7" ht="18.75" customHeight="1">
      <c r="A73" s="95">
        <v>82</v>
      </c>
      <c r="B73" s="93" t="s">
        <v>92</v>
      </c>
      <c r="C73" s="95" t="s">
        <v>124</v>
      </c>
      <c r="D73" s="95">
        <v>10</v>
      </c>
      <c r="E73" s="96">
        <v>43306.72222222222</v>
      </c>
      <c r="F73" s="96">
        <v>43306.74652777778</v>
      </c>
      <c r="G73" s="93" t="s">
        <v>90</v>
      </c>
    </row>
    <row r="74" spans="1:7" ht="18.75" customHeight="1">
      <c r="A74" s="95">
        <v>83</v>
      </c>
      <c r="B74" s="93" t="s">
        <v>92</v>
      </c>
      <c r="C74" s="95" t="s">
        <v>124</v>
      </c>
      <c r="D74" s="95">
        <v>10</v>
      </c>
      <c r="E74" s="96">
        <v>43306.86111111111</v>
      </c>
      <c r="F74" s="96">
        <v>43306.88611111111</v>
      </c>
      <c r="G74" s="93" t="s">
        <v>90</v>
      </c>
    </row>
    <row r="75" spans="1:7" ht="15.75">
      <c r="A75" s="95">
        <v>84</v>
      </c>
      <c r="B75" s="93" t="s">
        <v>94</v>
      </c>
      <c r="C75" s="97" t="s">
        <v>149</v>
      </c>
      <c r="D75" s="94">
        <v>6</v>
      </c>
      <c r="E75" s="98">
        <v>43307.569444444445</v>
      </c>
      <c r="F75" s="98">
        <v>43307.64861111111</v>
      </c>
      <c r="G75" s="93" t="s">
        <v>90</v>
      </c>
    </row>
    <row r="76" spans="1:7" ht="15.75">
      <c r="A76" s="95">
        <v>85</v>
      </c>
      <c r="B76" s="93" t="s">
        <v>92</v>
      </c>
      <c r="C76" s="95" t="s">
        <v>124</v>
      </c>
      <c r="D76" s="95">
        <v>10</v>
      </c>
      <c r="E76" s="98">
        <v>43307.7625</v>
      </c>
      <c r="F76" s="98">
        <v>43307.836805555555</v>
      </c>
      <c r="G76" s="93" t="s">
        <v>90</v>
      </c>
    </row>
    <row r="77" spans="1:7" ht="15.75">
      <c r="A77" s="95">
        <v>86</v>
      </c>
      <c r="B77" s="93" t="s">
        <v>92</v>
      </c>
      <c r="C77" s="95" t="s">
        <v>124</v>
      </c>
      <c r="D77" s="95">
        <v>10</v>
      </c>
      <c r="E77" s="98">
        <v>43308.19305555556</v>
      </c>
      <c r="F77" s="98">
        <v>43308.56458333333</v>
      </c>
      <c r="G77" s="93" t="s">
        <v>90</v>
      </c>
    </row>
    <row r="78" spans="1:7" ht="15.75">
      <c r="A78" s="95">
        <v>87</v>
      </c>
      <c r="B78" s="93" t="s">
        <v>92</v>
      </c>
      <c r="C78" s="97" t="s">
        <v>135</v>
      </c>
      <c r="D78" s="94">
        <v>6</v>
      </c>
      <c r="E78" s="98">
        <v>43309.82638888889</v>
      </c>
      <c r="F78" s="98">
        <v>43310.22222222222</v>
      </c>
      <c r="G78" s="93" t="s">
        <v>90</v>
      </c>
    </row>
    <row r="79" spans="1:7" ht="15.75">
      <c r="A79" s="95">
        <v>88</v>
      </c>
      <c r="B79" s="93" t="s">
        <v>92</v>
      </c>
      <c r="C79" s="95" t="s">
        <v>112</v>
      </c>
      <c r="D79" s="94">
        <v>6</v>
      </c>
      <c r="E79" s="98">
        <v>43310.532638888886</v>
      </c>
      <c r="F79" s="98">
        <v>43310.67013888889</v>
      </c>
      <c r="G79" s="93" t="s">
        <v>90</v>
      </c>
    </row>
    <row r="80" spans="1:7" ht="15.75">
      <c r="A80" s="95">
        <v>89</v>
      </c>
      <c r="B80" s="93" t="s">
        <v>94</v>
      </c>
      <c r="C80" s="95" t="s">
        <v>122</v>
      </c>
      <c r="D80" s="95">
        <v>10</v>
      </c>
      <c r="E80" s="98">
        <v>43314.225694444445</v>
      </c>
      <c r="F80" s="98">
        <v>43314.25486111111</v>
      </c>
      <c r="G80" s="93" t="s">
        <v>90</v>
      </c>
    </row>
    <row r="81" spans="1:7" ht="15.75">
      <c r="A81" s="95">
        <v>90</v>
      </c>
      <c r="B81" s="93" t="s">
        <v>92</v>
      </c>
      <c r="C81" s="95" t="s">
        <v>128</v>
      </c>
      <c r="D81" s="94">
        <v>6</v>
      </c>
      <c r="E81" s="98">
        <v>43315.541666666664</v>
      </c>
      <c r="F81" s="98">
        <v>43315.68402777778</v>
      </c>
      <c r="G81" s="93" t="s">
        <v>90</v>
      </c>
    </row>
    <row r="82" spans="1:7" ht="15.75">
      <c r="A82" s="95">
        <v>91</v>
      </c>
      <c r="B82" s="93" t="s">
        <v>92</v>
      </c>
      <c r="C82" s="95" t="s">
        <v>121</v>
      </c>
      <c r="D82" s="94">
        <v>6</v>
      </c>
      <c r="E82" s="96">
        <v>43315.54513888889</v>
      </c>
      <c r="F82" s="96">
        <v>43315.70138888889</v>
      </c>
      <c r="G82" s="93" t="s">
        <v>89</v>
      </c>
    </row>
    <row r="83" spans="1:7" ht="15.75">
      <c r="A83" s="95">
        <v>92</v>
      </c>
      <c r="B83" s="93" t="s">
        <v>92</v>
      </c>
      <c r="C83" s="97" t="s">
        <v>135</v>
      </c>
      <c r="D83" s="94">
        <v>6</v>
      </c>
      <c r="E83" s="96">
        <v>43315.6125</v>
      </c>
      <c r="F83" s="96">
        <v>43316.697916666664</v>
      </c>
      <c r="G83" s="93" t="s">
        <v>90</v>
      </c>
    </row>
    <row r="84" spans="1:7" ht="15.75">
      <c r="A84" s="95">
        <v>93</v>
      </c>
      <c r="B84" s="93" t="s">
        <v>94</v>
      </c>
      <c r="C84" s="95" t="s">
        <v>102</v>
      </c>
      <c r="D84" s="94">
        <v>6</v>
      </c>
      <c r="E84" s="96">
        <v>43315.65625</v>
      </c>
      <c r="F84" s="96">
        <v>43315.6625</v>
      </c>
      <c r="G84" s="93" t="s">
        <v>89</v>
      </c>
    </row>
    <row r="85" spans="1:7" ht="15.75">
      <c r="A85" s="95">
        <v>94</v>
      </c>
      <c r="B85" s="93" t="s">
        <v>92</v>
      </c>
      <c r="C85" s="95" t="s">
        <v>112</v>
      </c>
      <c r="D85" s="94">
        <v>6</v>
      </c>
      <c r="E85" s="96">
        <v>43315.708333333336</v>
      </c>
      <c r="F85" s="96">
        <v>43315.805555555555</v>
      </c>
      <c r="G85" s="93" t="s">
        <v>90</v>
      </c>
    </row>
    <row r="86" spans="1:7" ht="15.75">
      <c r="A86" s="95">
        <v>95</v>
      </c>
      <c r="B86" s="93" t="s">
        <v>94</v>
      </c>
      <c r="C86" s="95" t="s">
        <v>150</v>
      </c>
      <c r="D86" s="95">
        <v>10</v>
      </c>
      <c r="E86" s="96">
        <v>43317.46875</v>
      </c>
      <c r="F86" s="96">
        <v>43317.583333333336</v>
      </c>
      <c r="G86" s="93" t="s">
        <v>89</v>
      </c>
    </row>
    <row r="87" spans="1:7" ht="15.75">
      <c r="A87" s="95">
        <v>96</v>
      </c>
      <c r="B87" s="93" t="s">
        <v>92</v>
      </c>
      <c r="C87" s="95" t="s">
        <v>112</v>
      </c>
      <c r="D87" s="94">
        <v>6</v>
      </c>
      <c r="E87" s="96">
        <v>43318.57986111111</v>
      </c>
      <c r="F87" s="98">
        <v>43319.6875</v>
      </c>
      <c r="G87" s="93" t="s">
        <v>90</v>
      </c>
    </row>
    <row r="88" spans="1:7" ht="15.75">
      <c r="A88" s="95">
        <v>98</v>
      </c>
      <c r="B88" s="93" t="s">
        <v>94</v>
      </c>
      <c r="C88" s="95" t="s">
        <v>151</v>
      </c>
      <c r="D88" s="94">
        <v>6</v>
      </c>
      <c r="E88" s="96">
        <v>43325.635416666664</v>
      </c>
      <c r="F88" s="96">
        <v>43325.666666666664</v>
      </c>
      <c r="G88" s="93" t="s">
        <v>90</v>
      </c>
    </row>
    <row r="89" spans="1:7" ht="15.75">
      <c r="A89" s="95">
        <v>100</v>
      </c>
      <c r="B89" s="93" t="s">
        <v>94</v>
      </c>
      <c r="C89" s="95" t="s">
        <v>152</v>
      </c>
      <c r="D89" s="95">
        <v>10</v>
      </c>
      <c r="E89" s="96">
        <v>43336.694444444445</v>
      </c>
      <c r="F89" s="96">
        <v>43336.73472222222</v>
      </c>
      <c r="G89" s="93" t="s">
        <v>89</v>
      </c>
    </row>
    <row r="90" spans="1:7" ht="15.75">
      <c r="A90" s="95">
        <v>101</v>
      </c>
      <c r="B90" s="93" t="s">
        <v>94</v>
      </c>
      <c r="C90" s="95" t="s">
        <v>153</v>
      </c>
      <c r="D90" s="95">
        <v>10</v>
      </c>
      <c r="E90" s="96">
        <v>43342.62847222222</v>
      </c>
      <c r="F90" s="96">
        <v>43342.6875</v>
      </c>
      <c r="G90" s="93" t="s">
        <v>89</v>
      </c>
    </row>
    <row r="91" spans="1:7" ht="15.75">
      <c r="A91" s="102">
        <v>102</v>
      </c>
      <c r="B91" s="93" t="s">
        <v>94</v>
      </c>
      <c r="C91" s="95" t="s">
        <v>154</v>
      </c>
      <c r="D91" s="94">
        <v>10</v>
      </c>
      <c r="E91" s="96">
        <v>43343.61388888889</v>
      </c>
      <c r="F91" s="96">
        <v>43343.67361111111</v>
      </c>
      <c r="G91" s="93" t="s">
        <v>89</v>
      </c>
    </row>
    <row r="92" spans="1:7" ht="15.75">
      <c r="A92" s="95">
        <v>103</v>
      </c>
      <c r="B92" s="93" t="s">
        <v>92</v>
      </c>
      <c r="C92" s="95" t="s">
        <v>121</v>
      </c>
      <c r="D92" s="94">
        <v>6</v>
      </c>
      <c r="E92" s="96">
        <v>43350.60763888889</v>
      </c>
      <c r="F92" s="96">
        <v>43350.697916666664</v>
      </c>
      <c r="G92" s="93" t="s">
        <v>89</v>
      </c>
    </row>
    <row r="93" spans="1:7" ht="15.75">
      <c r="A93" s="99">
        <v>104</v>
      </c>
      <c r="B93" s="93" t="s">
        <v>92</v>
      </c>
      <c r="C93" s="95" t="s">
        <v>104</v>
      </c>
      <c r="D93" s="94">
        <v>6</v>
      </c>
      <c r="E93" s="96">
        <v>43350.60763888889</v>
      </c>
      <c r="F93" s="96">
        <v>43350.697916666664</v>
      </c>
      <c r="G93" s="93" t="s">
        <v>89</v>
      </c>
    </row>
    <row r="94" spans="1:7" ht="15.75">
      <c r="A94" s="95">
        <v>105</v>
      </c>
      <c r="B94" s="93" t="s">
        <v>92</v>
      </c>
      <c r="C94" s="95" t="s">
        <v>155</v>
      </c>
      <c r="D94" s="94">
        <v>6</v>
      </c>
      <c r="E94" s="96">
        <v>43350.60763888889</v>
      </c>
      <c r="F94" s="96">
        <v>43350.697916666664</v>
      </c>
      <c r="G94" s="93" t="s">
        <v>89</v>
      </c>
    </row>
    <row r="95" spans="1:7" ht="15.75">
      <c r="A95" s="99">
        <v>106</v>
      </c>
      <c r="B95" s="93" t="s">
        <v>92</v>
      </c>
      <c r="C95" s="95" t="s">
        <v>139</v>
      </c>
      <c r="D95" s="94">
        <v>6</v>
      </c>
      <c r="E95" s="96">
        <v>43351.84722222222</v>
      </c>
      <c r="F95" s="96">
        <v>43351.020833333336</v>
      </c>
      <c r="G95" s="93" t="s">
        <v>90</v>
      </c>
    </row>
    <row r="96" spans="1:7" ht="15.75">
      <c r="A96" s="95">
        <v>107</v>
      </c>
      <c r="B96" s="93" t="s">
        <v>92</v>
      </c>
      <c r="C96" s="95" t="s">
        <v>112</v>
      </c>
      <c r="D96" s="94">
        <v>6</v>
      </c>
      <c r="E96" s="98">
        <v>43354.57638888889</v>
      </c>
      <c r="F96" s="98">
        <v>43354.65972222222</v>
      </c>
      <c r="G96" s="93" t="s">
        <v>90</v>
      </c>
    </row>
    <row r="97" spans="1:7" ht="15.75">
      <c r="A97" s="99">
        <v>108</v>
      </c>
      <c r="B97" s="93" t="s">
        <v>94</v>
      </c>
      <c r="C97" s="95" t="s">
        <v>151</v>
      </c>
      <c r="D97" s="94">
        <v>6</v>
      </c>
      <c r="E97" s="96">
        <v>43360.98611111111</v>
      </c>
      <c r="F97" s="96">
        <v>43361.02222222222</v>
      </c>
      <c r="G97" s="93" t="s">
        <v>90</v>
      </c>
    </row>
    <row r="98" spans="1:7" ht="15.75">
      <c r="A98" s="95">
        <v>109</v>
      </c>
      <c r="B98" s="93" t="s">
        <v>92</v>
      </c>
      <c r="C98" s="95" t="s">
        <v>156</v>
      </c>
      <c r="D98" s="95">
        <v>10</v>
      </c>
      <c r="E98" s="96">
        <v>43361.44097222222</v>
      </c>
      <c r="F98" s="96">
        <v>43361.44097222222</v>
      </c>
      <c r="G98" s="93" t="s">
        <v>89</v>
      </c>
    </row>
    <row r="99" spans="1:7" ht="15.75">
      <c r="A99" s="101">
        <v>110</v>
      </c>
      <c r="B99" s="93" t="s">
        <v>92</v>
      </c>
      <c r="C99" s="95" t="s">
        <v>138</v>
      </c>
      <c r="D99" s="94">
        <v>6</v>
      </c>
      <c r="E99" s="96">
        <v>43361.711805555555</v>
      </c>
      <c r="F99" s="96">
        <v>43361.73888888889</v>
      </c>
      <c r="G99" s="93" t="s">
        <v>89</v>
      </c>
    </row>
    <row r="100" spans="1:7" ht="15.75">
      <c r="A100" s="99">
        <v>111</v>
      </c>
      <c r="B100" s="93" t="s">
        <v>94</v>
      </c>
      <c r="C100" s="95" t="s">
        <v>144</v>
      </c>
      <c r="D100" s="95">
        <v>10</v>
      </c>
      <c r="E100" s="98">
        <v>43363.40972222222</v>
      </c>
      <c r="F100" s="98">
        <v>43363.52638888889</v>
      </c>
      <c r="G100" s="93" t="s">
        <v>90</v>
      </c>
    </row>
    <row r="101" spans="1:7" ht="15.75">
      <c r="A101" s="95">
        <v>112</v>
      </c>
      <c r="B101" s="93" t="s">
        <v>94</v>
      </c>
      <c r="C101" s="95" t="s">
        <v>122</v>
      </c>
      <c r="D101" s="95">
        <v>10</v>
      </c>
      <c r="E101" s="98">
        <v>43369.305555555555</v>
      </c>
      <c r="F101" s="98">
        <v>43369.56805555556</v>
      </c>
      <c r="G101" s="93" t="s">
        <v>90</v>
      </c>
    </row>
    <row r="102" spans="1:7" ht="15.75">
      <c r="A102" s="95">
        <v>113</v>
      </c>
      <c r="B102" s="93" t="s">
        <v>94</v>
      </c>
      <c r="C102" s="95" t="s">
        <v>157</v>
      </c>
      <c r="D102" s="95">
        <v>10</v>
      </c>
      <c r="E102" s="98">
        <v>43377.48263888889</v>
      </c>
      <c r="F102" s="98">
        <v>43377.53333333333</v>
      </c>
      <c r="G102" s="93" t="s">
        <v>89</v>
      </c>
    </row>
    <row r="103" spans="1:7" ht="15.75">
      <c r="A103" s="95">
        <v>114</v>
      </c>
      <c r="B103" s="93" t="s">
        <v>94</v>
      </c>
      <c r="C103" s="95" t="s">
        <v>158</v>
      </c>
      <c r="D103" s="95">
        <v>10</v>
      </c>
      <c r="E103" s="98">
        <v>43377.635416666664</v>
      </c>
      <c r="F103" s="98">
        <v>43377.65347222222</v>
      </c>
      <c r="G103" s="93" t="s">
        <v>89</v>
      </c>
    </row>
    <row r="104" spans="1:7" ht="15.75">
      <c r="A104" s="95">
        <v>115</v>
      </c>
      <c r="B104" s="93" t="s">
        <v>94</v>
      </c>
      <c r="C104" s="95" t="s">
        <v>159</v>
      </c>
      <c r="D104" s="95">
        <v>10</v>
      </c>
      <c r="E104" s="98">
        <v>43381.56597222222</v>
      </c>
      <c r="F104" s="98">
        <v>43381.69097222222</v>
      </c>
      <c r="G104" s="93" t="s">
        <v>90</v>
      </c>
    </row>
    <row r="105" spans="1:7" ht="15.75">
      <c r="A105" s="95">
        <v>116</v>
      </c>
      <c r="B105" s="93" t="s">
        <v>92</v>
      </c>
      <c r="C105" s="95" t="s">
        <v>104</v>
      </c>
      <c r="D105" s="94">
        <v>6</v>
      </c>
      <c r="E105" s="98">
        <v>43382.12152777778</v>
      </c>
      <c r="F105" s="98">
        <v>43382.12847222222</v>
      </c>
      <c r="G105" s="93" t="s">
        <v>90</v>
      </c>
    </row>
    <row r="106" spans="1:7" ht="15.75">
      <c r="A106" s="95">
        <v>118</v>
      </c>
      <c r="B106" s="93" t="s">
        <v>92</v>
      </c>
      <c r="C106" s="95" t="s">
        <v>103</v>
      </c>
      <c r="D106" s="94">
        <v>6</v>
      </c>
      <c r="E106" s="98">
        <v>43390.48263888889</v>
      </c>
      <c r="F106" s="98">
        <v>43390.53472222222</v>
      </c>
      <c r="G106" s="95" t="s">
        <v>89</v>
      </c>
    </row>
    <row r="107" spans="1:7" ht="15.75">
      <c r="A107" s="95">
        <v>120</v>
      </c>
      <c r="B107" s="93" t="s">
        <v>92</v>
      </c>
      <c r="C107" s="95" t="s">
        <v>139</v>
      </c>
      <c r="D107" s="94">
        <v>6</v>
      </c>
      <c r="E107" s="98">
        <v>43390.83472222222</v>
      </c>
      <c r="F107" s="98">
        <v>43390.864583333336</v>
      </c>
      <c r="G107" s="93" t="s">
        <v>90</v>
      </c>
    </row>
    <row r="108" spans="1:7" ht="15.75">
      <c r="A108" s="95">
        <v>121</v>
      </c>
      <c r="B108" s="93" t="s">
        <v>94</v>
      </c>
      <c r="C108" s="95" t="s">
        <v>105</v>
      </c>
      <c r="D108" s="94">
        <v>6</v>
      </c>
      <c r="E108" s="98">
        <v>43392.47222222222</v>
      </c>
      <c r="F108" s="98">
        <v>43392.54513888889</v>
      </c>
      <c r="G108" s="95" t="s">
        <v>89</v>
      </c>
    </row>
    <row r="109" spans="1:7" ht="15.75">
      <c r="A109" s="95">
        <v>122</v>
      </c>
      <c r="B109" s="93" t="s">
        <v>92</v>
      </c>
      <c r="C109" s="95" t="s">
        <v>139</v>
      </c>
      <c r="D109" s="94">
        <v>6</v>
      </c>
      <c r="E109" s="96">
        <v>43393.93402777778</v>
      </c>
      <c r="F109" s="96">
        <v>43393.95486111111</v>
      </c>
      <c r="G109" s="93" t="s">
        <v>90</v>
      </c>
    </row>
    <row r="110" spans="1:7" ht="15.75">
      <c r="A110" s="95">
        <v>123</v>
      </c>
      <c r="B110" s="93" t="s">
        <v>94</v>
      </c>
      <c r="C110" s="95" t="s">
        <v>105</v>
      </c>
      <c r="D110" s="94">
        <v>6</v>
      </c>
      <c r="E110" s="98">
        <v>43397.791666666664</v>
      </c>
      <c r="F110" s="98">
        <v>43397.875</v>
      </c>
      <c r="G110" s="95" t="s">
        <v>89</v>
      </c>
    </row>
    <row r="111" spans="1:7" ht="15.75">
      <c r="A111" s="95">
        <v>124</v>
      </c>
      <c r="B111" s="93" t="s">
        <v>94</v>
      </c>
      <c r="C111" s="95" t="s">
        <v>159</v>
      </c>
      <c r="D111" s="95">
        <v>10</v>
      </c>
      <c r="E111" s="98">
        <v>43399.805555555555</v>
      </c>
      <c r="F111" s="98">
        <v>43400</v>
      </c>
      <c r="G111" s="93" t="s">
        <v>90</v>
      </c>
    </row>
    <row r="112" spans="1:7" ht="15.75">
      <c r="A112" s="95">
        <v>126</v>
      </c>
      <c r="B112" s="93" t="s">
        <v>92</v>
      </c>
      <c r="C112" s="95" t="s">
        <v>160</v>
      </c>
      <c r="D112" s="94">
        <v>6</v>
      </c>
      <c r="E112" s="98">
        <v>43403.21527777778</v>
      </c>
      <c r="F112" s="103">
        <v>43403.24652777778</v>
      </c>
      <c r="G112" s="95" t="s">
        <v>89</v>
      </c>
    </row>
    <row r="113" spans="1:7" ht="15.75">
      <c r="A113" s="95">
        <v>127</v>
      </c>
      <c r="B113" s="93" t="s">
        <v>92</v>
      </c>
      <c r="C113" s="95" t="s">
        <v>123</v>
      </c>
      <c r="D113" s="94">
        <v>6</v>
      </c>
      <c r="E113" s="96">
        <v>43403.666666666664</v>
      </c>
      <c r="F113" s="96">
        <v>43403.70138888889</v>
      </c>
      <c r="G113" s="93" t="s">
        <v>90</v>
      </c>
    </row>
    <row r="114" spans="1:7" ht="15.75">
      <c r="A114" s="95">
        <v>129</v>
      </c>
      <c r="B114" s="93" t="s">
        <v>94</v>
      </c>
      <c r="C114" s="95" t="s">
        <v>126</v>
      </c>
      <c r="D114" s="94">
        <v>6</v>
      </c>
      <c r="E114" s="96">
        <v>43407.711805555555</v>
      </c>
      <c r="F114" s="96">
        <v>43407.805555555555</v>
      </c>
      <c r="G114" s="93" t="s">
        <v>89</v>
      </c>
    </row>
    <row r="115" spans="1:7" ht="15.75">
      <c r="A115" s="95">
        <v>130</v>
      </c>
      <c r="B115" s="93" t="s">
        <v>94</v>
      </c>
      <c r="C115" s="95" t="s">
        <v>161</v>
      </c>
      <c r="D115" s="94">
        <v>6</v>
      </c>
      <c r="E115" s="96">
        <v>43420.5</v>
      </c>
      <c r="F115" s="96">
        <v>43420.52569444444</v>
      </c>
      <c r="G115" s="93" t="s">
        <v>89</v>
      </c>
    </row>
    <row r="116" spans="1:7" ht="15.75">
      <c r="A116" s="95" t="s">
        <v>91</v>
      </c>
      <c r="B116" s="93" t="s">
        <v>92</v>
      </c>
      <c r="C116" s="95" t="s">
        <v>162</v>
      </c>
      <c r="D116" s="94">
        <v>6</v>
      </c>
      <c r="E116" s="96">
        <v>43420.5</v>
      </c>
      <c r="F116" s="96">
        <v>43420.51388888889</v>
      </c>
      <c r="G116" s="93" t="s">
        <v>89</v>
      </c>
    </row>
    <row r="117" spans="1:7" ht="15.75">
      <c r="A117" s="95">
        <v>133</v>
      </c>
      <c r="B117" s="93" t="s">
        <v>94</v>
      </c>
      <c r="C117" s="95" t="s">
        <v>151</v>
      </c>
      <c r="D117" s="94">
        <v>6</v>
      </c>
      <c r="E117" s="96">
        <v>43422.802083333336</v>
      </c>
      <c r="F117" s="96">
        <v>43422.875</v>
      </c>
      <c r="G117" s="95" t="s">
        <v>90</v>
      </c>
    </row>
    <row r="118" spans="1:7" ht="15.75">
      <c r="A118" s="95">
        <v>134</v>
      </c>
      <c r="B118" s="93" t="s">
        <v>92</v>
      </c>
      <c r="C118" s="95" t="s">
        <v>142</v>
      </c>
      <c r="D118" s="94">
        <v>6</v>
      </c>
      <c r="E118" s="96">
        <v>43423.02777777778</v>
      </c>
      <c r="F118" s="96">
        <v>43423.04236111111</v>
      </c>
      <c r="G118" s="93" t="s">
        <v>90</v>
      </c>
    </row>
    <row r="119" spans="1:7" ht="15.75">
      <c r="A119" s="95">
        <v>135</v>
      </c>
      <c r="B119" s="93" t="s">
        <v>94</v>
      </c>
      <c r="C119" s="95" t="s">
        <v>151</v>
      </c>
      <c r="D119" s="94">
        <v>6</v>
      </c>
      <c r="E119" s="96">
        <v>43423.302083333336</v>
      </c>
      <c r="F119" s="96">
        <v>43423.958333333336</v>
      </c>
      <c r="G119" s="95" t="s">
        <v>90</v>
      </c>
    </row>
    <row r="120" spans="1:7" ht="15.75">
      <c r="A120" s="95">
        <v>136</v>
      </c>
      <c r="B120" s="93" t="s">
        <v>92</v>
      </c>
      <c r="C120" s="95" t="s">
        <v>112</v>
      </c>
      <c r="D120" s="94">
        <v>6</v>
      </c>
      <c r="E120" s="96">
        <v>43423.356944444444</v>
      </c>
      <c r="F120" s="96">
        <v>43423.958333333336</v>
      </c>
      <c r="G120" s="93" t="s">
        <v>90</v>
      </c>
    </row>
    <row r="121" spans="1:7" ht="15.75">
      <c r="A121" s="95">
        <v>138</v>
      </c>
      <c r="B121" s="93" t="s">
        <v>94</v>
      </c>
      <c r="C121" s="95" t="s">
        <v>122</v>
      </c>
      <c r="D121" s="95">
        <v>10</v>
      </c>
      <c r="E121" s="96">
        <v>43423.45138888889</v>
      </c>
      <c r="F121" s="96">
        <v>43423.541666666664</v>
      </c>
      <c r="G121" s="93" t="s">
        <v>90</v>
      </c>
    </row>
    <row r="122" spans="1:7" ht="15.75">
      <c r="A122" s="95">
        <v>139</v>
      </c>
      <c r="B122" s="93" t="s">
        <v>92</v>
      </c>
      <c r="C122" s="95" t="s">
        <v>135</v>
      </c>
      <c r="D122" s="94">
        <v>6</v>
      </c>
      <c r="E122" s="96">
        <v>43424.625</v>
      </c>
      <c r="F122" s="96">
        <v>43425.416666666664</v>
      </c>
      <c r="G122" s="93" t="s">
        <v>90</v>
      </c>
    </row>
    <row r="123" spans="1:7" ht="15.75">
      <c r="A123" s="95">
        <v>140</v>
      </c>
      <c r="B123" s="93" t="s">
        <v>92</v>
      </c>
      <c r="C123" s="95" t="s">
        <v>139</v>
      </c>
      <c r="D123" s="94">
        <v>6</v>
      </c>
      <c r="E123" s="96">
        <v>43424.67361111111</v>
      </c>
      <c r="F123" s="96">
        <v>43424.677083333336</v>
      </c>
      <c r="G123" s="93" t="s">
        <v>90</v>
      </c>
    </row>
    <row r="124" spans="1:7" ht="15.75">
      <c r="A124" s="95">
        <v>141</v>
      </c>
      <c r="B124" s="93" t="s">
        <v>94</v>
      </c>
      <c r="C124" s="95" t="s">
        <v>151</v>
      </c>
      <c r="D124" s="94">
        <v>6</v>
      </c>
      <c r="E124" s="96">
        <v>43424.743055555555</v>
      </c>
      <c r="F124" s="96">
        <v>43425.708333333336</v>
      </c>
      <c r="G124" s="93" t="s">
        <v>90</v>
      </c>
    </row>
    <row r="125" spans="1:7" ht="15.75">
      <c r="A125" s="95">
        <v>142</v>
      </c>
      <c r="B125" s="93" t="s">
        <v>92</v>
      </c>
      <c r="C125" s="95" t="s">
        <v>112</v>
      </c>
      <c r="D125" s="94">
        <v>6</v>
      </c>
      <c r="E125" s="96">
        <v>43424.90069444444</v>
      </c>
      <c r="F125" s="96">
        <v>43425.67013888889</v>
      </c>
      <c r="G125" s="93" t="s">
        <v>90</v>
      </c>
    </row>
    <row r="126" spans="1:7" ht="15.75">
      <c r="A126" s="95">
        <v>143</v>
      </c>
      <c r="B126" s="93" t="s">
        <v>92</v>
      </c>
      <c r="C126" s="95" t="s">
        <v>163</v>
      </c>
      <c r="D126" s="94">
        <v>6</v>
      </c>
      <c r="E126" s="96">
        <v>43425.67361111111</v>
      </c>
      <c r="F126" s="96">
        <v>43425.791666666664</v>
      </c>
      <c r="G126" s="93" t="s">
        <v>92</v>
      </c>
    </row>
    <row r="127" spans="1:7" ht="15.75">
      <c r="A127" s="95">
        <v>144</v>
      </c>
      <c r="B127" s="93" t="s">
        <v>92</v>
      </c>
      <c r="C127" s="95" t="s">
        <v>164</v>
      </c>
      <c r="D127" s="94">
        <v>6</v>
      </c>
      <c r="E127" s="96">
        <v>43425.84027777778</v>
      </c>
      <c r="F127" s="96">
        <v>43425.868055555555</v>
      </c>
      <c r="G127" s="93" t="s">
        <v>89</v>
      </c>
    </row>
    <row r="128" spans="1:7" ht="15.75">
      <c r="A128" s="95">
        <v>145</v>
      </c>
      <c r="B128" s="93" t="s">
        <v>92</v>
      </c>
      <c r="C128" s="95" t="s">
        <v>112</v>
      </c>
      <c r="D128" s="94">
        <v>6</v>
      </c>
      <c r="E128" s="96">
        <v>43428.774305555555</v>
      </c>
      <c r="F128" s="96">
        <v>43431.70138888889</v>
      </c>
      <c r="G128" s="93" t="s">
        <v>90</v>
      </c>
    </row>
    <row r="129" spans="1:7" ht="15.75">
      <c r="A129" s="95">
        <v>146</v>
      </c>
      <c r="B129" s="95" t="s">
        <v>92</v>
      </c>
      <c r="C129" s="95" t="s">
        <v>106</v>
      </c>
      <c r="D129" s="94">
        <v>10</v>
      </c>
      <c r="E129" s="96">
        <v>43430.458333333336</v>
      </c>
      <c r="F129" s="96">
        <v>43430.48263888889</v>
      </c>
      <c r="G129" s="93" t="s">
        <v>90</v>
      </c>
    </row>
    <row r="130" spans="1:7" ht="15.75">
      <c r="A130" s="95">
        <v>147</v>
      </c>
      <c r="B130" s="93" t="s">
        <v>92</v>
      </c>
      <c r="C130" s="95" t="s">
        <v>128</v>
      </c>
      <c r="D130" s="94">
        <v>6</v>
      </c>
      <c r="E130" s="96">
        <v>43431.100694444445</v>
      </c>
      <c r="F130" s="96">
        <v>43431.12152777778</v>
      </c>
      <c r="G130" s="93" t="s">
        <v>90</v>
      </c>
    </row>
    <row r="131" spans="1:7" ht="15.75">
      <c r="A131" s="95">
        <v>148</v>
      </c>
      <c r="B131" s="93" t="s">
        <v>92</v>
      </c>
      <c r="C131" s="95" t="s">
        <v>128</v>
      </c>
      <c r="D131" s="94">
        <v>6</v>
      </c>
      <c r="E131" s="96">
        <v>43431.319444444445</v>
      </c>
      <c r="F131" s="96">
        <v>43431.70138888889</v>
      </c>
      <c r="G131" s="93" t="s">
        <v>90</v>
      </c>
    </row>
    <row r="132" spans="1:7" ht="15.75">
      <c r="A132" s="95">
        <v>149</v>
      </c>
      <c r="B132" s="93" t="s">
        <v>92</v>
      </c>
      <c r="C132" s="95" t="s">
        <v>124</v>
      </c>
      <c r="D132" s="95">
        <v>10</v>
      </c>
      <c r="E132" s="96">
        <v>43431.68402777778</v>
      </c>
      <c r="F132" s="96">
        <v>43431.697916666664</v>
      </c>
      <c r="G132" s="93" t="s">
        <v>90</v>
      </c>
    </row>
    <row r="133" spans="1:7" ht="15.75">
      <c r="A133" s="95">
        <v>150</v>
      </c>
      <c r="B133" s="93" t="s">
        <v>92</v>
      </c>
      <c r="C133" s="95" t="s">
        <v>124</v>
      </c>
      <c r="D133" s="95">
        <v>10</v>
      </c>
      <c r="E133" s="96">
        <v>43431.70416666667</v>
      </c>
      <c r="F133" s="96">
        <v>43431.76944444444</v>
      </c>
      <c r="G133" s="93" t="s">
        <v>90</v>
      </c>
    </row>
    <row r="134" spans="1:7" ht="15.75">
      <c r="A134" s="95">
        <v>151</v>
      </c>
      <c r="B134" s="93" t="s">
        <v>92</v>
      </c>
      <c r="C134" s="95" t="s">
        <v>112</v>
      </c>
      <c r="D134" s="94">
        <v>6</v>
      </c>
      <c r="E134" s="96">
        <v>43431.708333333336</v>
      </c>
      <c r="F134" s="96">
        <v>43432.6125</v>
      </c>
      <c r="G134" s="93" t="s">
        <v>90</v>
      </c>
    </row>
    <row r="135" spans="1:7" ht="15.75">
      <c r="A135" s="95">
        <v>153</v>
      </c>
      <c r="B135" s="93" t="s">
        <v>92</v>
      </c>
      <c r="C135" s="95" t="s">
        <v>135</v>
      </c>
      <c r="D135" s="94">
        <v>6</v>
      </c>
      <c r="E135" s="96">
        <v>43433.538194444445</v>
      </c>
      <c r="F135" s="96">
        <v>43433.674305555556</v>
      </c>
      <c r="G135" s="93" t="s">
        <v>90</v>
      </c>
    </row>
    <row r="136" spans="1:7" ht="15.75">
      <c r="A136" s="95">
        <v>154</v>
      </c>
      <c r="B136" s="93" t="s">
        <v>92</v>
      </c>
      <c r="C136" s="95" t="s">
        <v>163</v>
      </c>
      <c r="D136" s="94">
        <v>6</v>
      </c>
      <c r="E136" s="96">
        <v>43434.54861111111</v>
      </c>
      <c r="F136" s="96">
        <v>43434.625</v>
      </c>
      <c r="G136" s="93" t="s">
        <v>92</v>
      </c>
    </row>
    <row r="137" spans="1:7" ht="15.75">
      <c r="A137" s="95">
        <v>155</v>
      </c>
      <c r="B137" s="93" t="s">
        <v>92</v>
      </c>
      <c r="C137" s="95" t="s">
        <v>124</v>
      </c>
      <c r="D137" s="95">
        <v>10</v>
      </c>
      <c r="E137" s="96">
        <v>43434.625</v>
      </c>
      <c r="F137" s="96">
        <v>43434.7</v>
      </c>
      <c r="G137" s="93" t="s">
        <v>90</v>
      </c>
    </row>
    <row r="138" spans="1:7" ht="15.75">
      <c r="A138" s="95">
        <v>156</v>
      </c>
      <c r="B138" s="93" t="s">
        <v>94</v>
      </c>
      <c r="C138" s="95" t="s">
        <v>113</v>
      </c>
      <c r="D138" s="95">
        <v>10</v>
      </c>
      <c r="E138" s="96">
        <v>43434.666666666664</v>
      </c>
      <c r="F138" s="96">
        <v>43434.729166666664</v>
      </c>
      <c r="G138" s="93" t="s">
        <v>89</v>
      </c>
    </row>
    <row r="139" spans="1:7" ht="15.75">
      <c r="A139" s="95">
        <v>157</v>
      </c>
      <c r="B139" s="93" t="s">
        <v>92</v>
      </c>
      <c r="C139" s="95" t="s">
        <v>121</v>
      </c>
      <c r="D139" s="94">
        <v>6</v>
      </c>
      <c r="E139" s="96">
        <v>43434.788194444445</v>
      </c>
      <c r="F139" s="96">
        <v>43434.93402777778</v>
      </c>
      <c r="G139" s="93" t="s">
        <v>89</v>
      </c>
    </row>
    <row r="140" spans="1:7" ht="15.75">
      <c r="A140" s="95">
        <v>158</v>
      </c>
      <c r="B140" s="93" t="s">
        <v>94</v>
      </c>
      <c r="C140" s="95" t="s">
        <v>122</v>
      </c>
      <c r="D140" s="95">
        <v>10</v>
      </c>
      <c r="E140" s="96">
        <v>43436.01736111111</v>
      </c>
      <c r="F140" s="96">
        <v>43436.180555555555</v>
      </c>
      <c r="G140" s="93" t="s">
        <v>90</v>
      </c>
    </row>
    <row r="141" spans="1:7" ht="15.75">
      <c r="A141" s="95">
        <v>159</v>
      </c>
      <c r="B141" s="93" t="s">
        <v>93</v>
      </c>
      <c r="C141" s="95" t="s">
        <v>165</v>
      </c>
      <c r="D141" s="94">
        <v>6</v>
      </c>
      <c r="E141" s="96">
        <v>43437.94236111111</v>
      </c>
      <c r="F141" s="96">
        <v>43437.970138888886</v>
      </c>
      <c r="G141" s="93" t="s">
        <v>90</v>
      </c>
    </row>
    <row r="142" spans="1:7" ht="15.75">
      <c r="A142" s="95">
        <v>160</v>
      </c>
      <c r="B142" s="93" t="s">
        <v>92</v>
      </c>
      <c r="C142" s="95" t="s">
        <v>121</v>
      </c>
      <c r="D142" s="94">
        <v>6</v>
      </c>
      <c r="E142" s="96">
        <v>43438.569444444445</v>
      </c>
      <c r="F142" s="96">
        <v>43438.575</v>
      </c>
      <c r="G142" s="93" t="s">
        <v>89</v>
      </c>
    </row>
    <row r="143" spans="1:7" ht="15.75">
      <c r="A143" s="95">
        <v>162</v>
      </c>
      <c r="B143" s="93" t="s">
        <v>92</v>
      </c>
      <c r="C143" s="95" t="s">
        <v>128</v>
      </c>
      <c r="D143" s="94">
        <v>6</v>
      </c>
      <c r="E143" s="96">
        <v>43439.552083333336</v>
      </c>
      <c r="F143" s="96">
        <v>43439.66875</v>
      </c>
      <c r="G143" s="93" t="s">
        <v>90</v>
      </c>
    </row>
    <row r="144" spans="1:7" ht="15.75">
      <c r="A144" s="95">
        <v>163</v>
      </c>
      <c r="B144" s="93" t="s">
        <v>94</v>
      </c>
      <c r="C144" s="95" t="s">
        <v>166</v>
      </c>
      <c r="D144" s="94">
        <v>6</v>
      </c>
      <c r="E144" s="96">
        <v>43439.30902777778</v>
      </c>
      <c r="F144" s="96">
        <v>43439.48263888889</v>
      </c>
      <c r="G144" s="95" t="s">
        <v>90</v>
      </c>
    </row>
    <row r="145" spans="1:7" ht="15.75">
      <c r="A145" s="104">
        <v>164</v>
      </c>
      <c r="B145" s="106" t="s">
        <v>92</v>
      </c>
      <c r="C145" s="104" t="s">
        <v>128</v>
      </c>
      <c r="D145" s="105">
        <v>6</v>
      </c>
      <c r="E145" s="107">
        <v>43439.854166666664</v>
      </c>
      <c r="F145" s="107" t="s">
        <v>167</v>
      </c>
      <c r="G145" s="106" t="s">
        <v>90</v>
      </c>
    </row>
    <row r="146" spans="1:7" ht="15.75">
      <c r="A146" s="95">
        <v>165</v>
      </c>
      <c r="B146" s="93" t="s">
        <v>92</v>
      </c>
      <c r="C146" s="95" t="s">
        <v>168</v>
      </c>
      <c r="D146" s="94">
        <v>10</v>
      </c>
      <c r="E146" s="96">
        <v>43444.59305555555</v>
      </c>
      <c r="F146" s="96">
        <v>43444.68402777778</v>
      </c>
      <c r="G146" s="93"/>
    </row>
    <row r="147" spans="1:7" ht="15.75">
      <c r="A147" s="95">
        <v>166</v>
      </c>
      <c r="B147" s="93" t="s">
        <v>94</v>
      </c>
      <c r="C147" s="95" t="s">
        <v>169</v>
      </c>
      <c r="D147" s="94">
        <v>10</v>
      </c>
      <c r="E147" s="96">
        <v>43444.59305555555</v>
      </c>
      <c r="F147" s="96">
        <v>43444.75347222222</v>
      </c>
      <c r="G147" s="93" t="s">
        <v>89</v>
      </c>
    </row>
    <row r="148" spans="1:7" ht="15.75">
      <c r="A148" s="95">
        <v>167</v>
      </c>
      <c r="B148" s="93" t="s">
        <v>92</v>
      </c>
      <c r="C148" s="95" t="s">
        <v>128</v>
      </c>
      <c r="D148" s="94">
        <v>6</v>
      </c>
      <c r="E148" s="96">
        <v>43444.99930555555</v>
      </c>
      <c r="F148" s="96">
        <v>43445.061111111114</v>
      </c>
      <c r="G148" s="93" t="s">
        <v>90</v>
      </c>
    </row>
    <row r="149" spans="1:7" ht="15.75">
      <c r="A149" s="95">
        <v>168</v>
      </c>
      <c r="B149" s="93" t="s">
        <v>92</v>
      </c>
      <c r="C149" s="95" t="s">
        <v>128</v>
      </c>
      <c r="D149" s="94">
        <v>6</v>
      </c>
      <c r="E149" s="96">
        <v>43445.07638888889</v>
      </c>
      <c r="F149" s="96">
        <v>43445.65972222222</v>
      </c>
      <c r="G149" s="93" t="s">
        <v>90</v>
      </c>
    </row>
    <row r="150" spans="1:7" ht="15.75">
      <c r="A150" s="95">
        <v>169</v>
      </c>
      <c r="B150" s="93" t="s">
        <v>92</v>
      </c>
      <c r="C150" s="95" t="s">
        <v>138</v>
      </c>
      <c r="D150" s="94">
        <v>6</v>
      </c>
      <c r="E150" s="96">
        <v>43445.211805555555</v>
      </c>
      <c r="F150" s="96">
        <v>43445.24652777778</v>
      </c>
      <c r="G150" s="93" t="s">
        <v>89</v>
      </c>
    </row>
    <row r="151" spans="1:7" ht="15.75">
      <c r="A151" s="95">
        <v>173</v>
      </c>
      <c r="B151" s="93" t="s">
        <v>92</v>
      </c>
      <c r="C151" s="95" t="s">
        <v>121</v>
      </c>
      <c r="D151" s="94">
        <v>6</v>
      </c>
      <c r="E151" s="96">
        <v>43451.041666666664</v>
      </c>
      <c r="F151" s="96">
        <v>43451.04722222222</v>
      </c>
      <c r="G151" s="93" t="s">
        <v>89</v>
      </c>
    </row>
    <row r="152" spans="1:7" ht="15.75">
      <c r="A152" s="95">
        <v>174</v>
      </c>
      <c r="B152" s="93" t="s">
        <v>92</v>
      </c>
      <c r="C152" s="95" t="s">
        <v>170</v>
      </c>
      <c r="D152" s="94">
        <v>6</v>
      </c>
      <c r="E152" s="96">
        <v>43451.052083333336</v>
      </c>
      <c r="F152" s="96">
        <v>43451.24652777778</v>
      </c>
      <c r="G152" s="93" t="s">
        <v>90</v>
      </c>
    </row>
    <row r="153" spans="1:7" ht="15.75">
      <c r="A153" s="95">
        <v>176</v>
      </c>
      <c r="B153" s="93" t="s">
        <v>92</v>
      </c>
      <c r="C153" s="95" t="s">
        <v>124</v>
      </c>
      <c r="D153" s="95">
        <v>10</v>
      </c>
      <c r="E153" s="96">
        <v>43452.981944444444</v>
      </c>
      <c r="F153" s="96">
        <v>43452.986805555556</v>
      </c>
      <c r="G153" s="93" t="s">
        <v>90</v>
      </c>
    </row>
    <row r="154" spans="1:7" ht="15.75">
      <c r="A154" s="95">
        <v>177</v>
      </c>
      <c r="B154" s="93" t="s">
        <v>94</v>
      </c>
      <c r="C154" s="95" t="s">
        <v>146</v>
      </c>
      <c r="D154" s="95">
        <v>10</v>
      </c>
      <c r="E154" s="96">
        <v>43454.63055555556</v>
      </c>
      <c r="F154" s="96">
        <v>43454.65902777778</v>
      </c>
      <c r="G154" s="93" t="s">
        <v>89</v>
      </c>
    </row>
    <row r="155" spans="1:7" ht="15.75">
      <c r="A155" s="95">
        <v>178</v>
      </c>
      <c r="B155" s="93" t="s">
        <v>92</v>
      </c>
      <c r="C155" s="95" t="s">
        <v>121</v>
      </c>
      <c r="D155" s="94">
        <v>6</v>
      </c>
      <c r="E155" s="96">
        <v>43456.8125</v>
      </c>
      <c r="F155" s="96">
        <v>43456.95277777778</v>
      </c>
      <c r="G155" s="93" t="s">
        <v>89</v>
      </c>
    </row>
    <row r="156" spans="1:7" ht="15.75">
      <c r="A156" s="95">
        <v>179</v>
      </c>
      <c r="B156" s="93" t="s">
        <v>92</v>
      </c>
      <c r="C156" s="95" t="s">
        <v>112</v>
      </c>
      <c r="D156" s="94">
        <v>6</v>
      </c>
      <c r="E156" s="96">
        <v>43458.333333333336</v>
      </c>
      <c r="F156" s="96">
        <v>43460.493055555555</v>
      </c>
      <c r="G156" s="93" t="s">
        <v>90</v>
      </c>
    </row>
    <row r="157" spans="1:7" ht="15.75">
      <c r="A157" s="95">
        <v>180</v>
      </c>
      <c r="B157" s="93" t="s">
        <v>92</v>
      </c>
      <c r="C157" s="95" t="s">
        <v>135</v>
      </c>
      <c r="D157" s="94">
        <v>6</v>
      </c>
      <c r="E157" s="96">
        <v>43464.39236111111</v>
      </c>
      <c r="F157" s="96">
        <v>43464.57986111111</v>
      </c>
      <c r="G157" s="93" t="s">
        <v>90</v>
      </c>
    </row>
    <row r="158" spans="1:7" ht="15.75">
      <c r="A158" s="95">
        <v>181</v>
      </c>
      <c r="B158" s="93" t="s">
        <v>94</v>
      </c>
      <c r="C158" s="95" t="s">
        <v>159</v>
      </c>
      <c r="D158" s="95">
        <v>10</v>
      </c>
      <c r="E158" s="96">
        <v>43465.40277777778</v>
      </c>
      <c r="F158" s="96">
        <v>43465.65972222222</v>
      </c>
      <c r="G158" s="93" t="s">
        <v>90</v>
      </c>
    </row>
    <row r="159" spans="1:7" ht="15.75">
      <c r="A159" s="95">
        <v>182</v>
      </c>
      <c r="B159" s="93" t="s">
        <v>92</v>
      </c>
      <c r="C159" s="95" t="s">
        <v>171</v>
      </c>
      <c r="D159" s="95">
        <v>10</v>
      </c>
      <c r="E159" s="96">
        <v>43465.54861111111</v>
      </c>
      <c r="F159" s="96">
        <v>43465.67361111111</v>
      </c>
      <c r="G159" s="93" t="s">
        <v>90</v>
      </c>
    </row>
    <row r="160" spans="1:7" ht="15.75">
      <c r="A160" s="95">
        <v>183</v>
      </c>
      <c r="B160" s="93" t="s">
        <v>92</v>
      </c>
      <c r="C160" s="95" t="s">
        <v>172</v>
      </c>
      <c r="D160" s="94">
        <v>6</v>
      </c>
      <c r="E160" s="96">
        <v>43465.625</v>
      </c>
      <c r="F160" s="96">
        <v>43465.677083333336</v>
      </c>
      <c r="G160" s="93" t="s">
        <v>90</v>
      </c>
    </row>
  </sheetData>
  <sheetProtection/>
  <mergeCells count="8">
    <mergeCell ref="B2:B4"/>
    <mergeCell ref="A2:A4"/>
    <mergeCell ref="C2:C4"/>
    <mergeCell ref="D2:D4"/>
    <mergeCell ref="A1:G1"/>
    <mergeCell ref="E2:E4"/>
    <mergeCell ref="F2:F4"/>
    <mergeCell ref="G2:G4"/>
  </mergeCells>
  <dataValidations count="1">
    <dataValidation type="list" allowBlank="1" showInputMessage="1" showErrorMessage="1" sqref="B5:B57">
      <formula1>'форма 8.1. (2018)'!#REF!</formula1>
    </dataValidation>
  </dataValidations>
  <printOptions/>
  <pageMargins left="0.63" right="0.2362204724409449" top="0.7480314960629921" bottom="0.4" header="0.31496062992125984" footer="0.31496062992125984"/>
  <pageSetup fitToWidth="2" horizontalDpi="600" verticalDpi="600" orientation="landscape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D86"/>
  <sheetViews>
    <sheetView view="pageBreakPreview" zoomScaleSheetLayoutView="100" zoomScalePageLayoutView="0" workbookViewId="0" topLeftCell="D1">
      <selection activeCell="P8" sqref="P8"/>
    </sheetView>
  </sheetViews>
  <sheetFormatPr defaultColWidth="0.875" defaultRowHeight="12.75"/>
  <cols>
    <col min="1" max="1" width="50.625" style="29" customWidth="1"/>
    <col min="2" max="4" width="13.25390625" style="6" customWidth="1"/>
    <col min="5" max="5" width="10.875" style="6" customWidth="1"/>
    <col min="6" max="9" width="13.25390625" style="6" customWidth="1"/>
    <col min="10" max="10" width="10.875" style="6" customWidth="1"/>
    <col min="11" max="14" width="13.25390625" style="6" customWidth="1"/>
    <col min="15" max="15" width="10.875" style="6" customWidth="1"/>
    <col min="16" max="16" width="13.25390625" style="6" customWidth="1"/>
    <col min="17" max="16384" width="0.875" style="2" customWidth="1"/>
  </cols>
  <sheetData>
    <row r="2" spans="1:108" ht="15.75">
      <c r="A2" s="140" t="s">
        <v>85</v>
      </c>
      <c r="B2" s="140"/>
      <c r="C2" s="140"/>
      <c r="D2" s="140"/>
      <c r="E2" s="140"/>
      <c r="F2" s="14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</row>
    <row r="3" spans="1:6" s="7" customFormat="1" ht="15.75">
      <c r="A3" s="140" t="e">
        <f>#REF!</f>
        <v>#REF!</v>
      </c>
      <c r="B3" s="140"/>
      <c r="C3" s="140"/>
      <c r="D3" s="140"/>
      <c r="E3" s="140"/>
      <c r="F3" s="140"/>
    </row>
    <row r="4" spans="5:16" ht="16.5" thickBot="1">
      <c r="E4" s="15" t="e">
        <f>#REF!</f>
        <v>#REF!</v>
      </c>
      <c r="F4" s="11" t="s">
        <v>49</v>
      </c>
      <c r="J4" s="15" t="e">
        <f>#REF!</f>
        <v>#REF!</v>
      </c>
      <c r="K4" s="11" t="s">
        <v>49</v>
      </c>
      <c r="O4" s="15" t="e">
        <f>#REF!</f>
        <v>#REF!</v>
      </c>
      <c r="P4" s="11" t="s">
        <v>49</v>
      </c>
    </row>
    <row r="5" spans="1:16" s="8" customFormat="1" ht="15.75">
      <c r="A5" s="141"/>
      <c r="B5" s="136" t="s">
        <v>5</v>
      </c>
      <c r="C5" s="137"/>
      <c r="D5" s="132" t="s">
        <v>6</v>
      </c>
      <c r="E5" s="132" t="s">
        <v>7</v>
      </c>
      <c r="F5" s="134" t="s">
        <v>8</v>
      </c>
      <c r="G5" s="136" t="s">
        <v>5</v>
      </c>
      <c r="H5" s="137"/>
      <c r="I5" s="132" t="s">
        <v>6</v>
      </c>
      <c r="J5" s="132" t="s">
        <v>7</v>
      </c>
      <c r="K5" s="134" t="s">
        <v>8</v>
      </c>
      <c r="L5" s="136" t="s">
        <v>5</v>
      </c>
      <c r="M5" s="137"/>
      <c r="N5" s="132" t="s">
        <v>6</v>
      </c>
      <c r="O5" s="132" t="s">
        <v>7</v>
      </c>
      <c r="P5" s="134" t="s">
        <v>8</v>
      </c>
    </row>
    <row r="6" spans="1:16" s="8" customFormat="1" ht="31.5">
      <c r="A6" s="142"/>
      <c r="B6" s="26" t="s">
        <v>53</v>
      </c>
      <c r="C6" s="26" t="s">
        <v>9</v>
      </c>
      <c r="D6" s="133"/>
      <c r="E6" s="133"/>
      <c r="F6" s="135"/>
      <c r="G6" s="26" t="s">
        <v>53</v>
      </c>
      <c r="H6" s="26" t="s">
        <v>9</v>
      </c>
      <c r="I6" s="133"/>
      <c r="J6" s="133"/>
      <c r="K6" s="135"/>
      <c r="L6" s="26" t="s">
        <v>53</v>
      </c>
      <c r="M6" s="26" t="s">
        <v>9</v>
      </c>
      <c r="N6" s="133"/>
      <c r="O6" s="133"/>
      <c r="P6" s="135"/>
    </row>
    <row r="7" spans="1:16" s="9" customFormat="1" ht="15.75">
      <c r="A7" s="30"/>
      <c r="B7" s="27">
        <v>2</v>
      </c>
      <c r="C7" s="27">
        <v>3</v>
      </c>
      <c r="D7" s="27">
        <v>4</v>
      </c>
      <c r="E7" s="27">
        <v>5</v>
      </c>
      <c r="F7" s="31">
        <v>6</v>
      </c>
      <c r="G7" s="27">
        <v>2</v>
      </c>
      <c r="H7" s="27">
        <v>3</v>
      </c>
      <c r="I7" s="27">
        <v>4</v>
      </c>
      <c r="J7" s="27">
        <v>5</v>
      </c>
      <c r="K7" s="31">
        <v>6</v>
      </c>
      <c r="L7" s="27">
        <v>2</v>
      </c>
      <c r="M7" s="27">
        <v>3</v>
      </c>
      <c r="N7" s="27">
        <v>4</v>
      </c>
      <c r="O7" s="27">
        <v>5</v>
      </c>
      <c r="P7" s="31">
        <v>6</v>
      </c>
    </row>
    <row r="8" spans="1:16" ht="68.25" customHeight="1">
      <c r="A8" s="46" t="s">
        <v>10</v>
      </c>
      <c r="B8" s="38" t="s">
        <v>11</v>
      </c>
      <c r="C8" s="38" t="s">
        <v>11</v>
      </c>
      <c r="D8" s="36" t="s">
        <v>11</v>
      </c>
      <c r="E8" s="38"/>
      <c r="F8" s="48" t="e">
        <f>(F10+F11)/2</f>
        <v>#REF!</v>
      </c>
      <c r="G8" s="38" t="s">
        <v>11</v>
      </c>
      <c r="H8" s="38" t="s">
        <v>11</v>
      </c>
      <c r="I8" s="36" t="s">
        <v>11</v>
      </c>
      <c r="J8" s="38"/>
      <c r="K8" s="48" t="e">
        <f>(K10+K11)/2</f>
        <v>#REF!</v>
      </c>
      <c r="L8" s="38" t="s">
        <v>11</v>
      </c>
      <c r="M8" s="38" t="s">
        <v>11</v>
      </c>
      <c r="N8" s="36" t="s">
        <v>11</v>
      </c>
      <c r="O8" s="38"/>
      <c r="P8" s="48" t="e">
        <f>(P10+P11)/2</f>
        <v>#REF!</v>
      </c>
    </row>
    <row r="9" spans="1:16" ht="15.75">
      <c r="A9" s="32" t="s">
        <v>12</v>
      </c>
      <c r="B9" s="38"/>
      <c r="C9" s="38"/>
      <c r="D9" s="28"/>
      <c r="E9" s="38"/>
      <c r="F9" s="39"/>
      <c r="G9" s="38"/>
      <c r="H9" s="38"/>
      <c r="I9" s="28"/>
      <c r="J9" s="38"/>
      <c r="K9" s="39"/>
      <c r="L9" s="38"/>
      <c r="M9" s="38"/>
      <c r="N9" s="28"/>
      <c r="O9" s="38"/>
      <c r="P9" s="39"/>
    </row>
    <row r="10" spans="1:16" ht="66" customHeight="1">
      <c r="A10" s="33" t="s">
        <v>57</v>
      </c>
      <c r="B10" s="62" t="e">
        <f>C10</f>
        <v>#REF!</v>
      </c>
      <c r="C10" s="49" t="e">
        <f>#REF!</f>
        <v>#REF!</v>
      </c>
      <c r="D10" s="36" t="e">
        <f aca="true" t="shared" si="0" ref="D10:D15">IF(B10=C10,1,IF(C10=0,0,B10/C10))</f>
        <v>#REF!</v>
      </c>
      <c r="E10" s="38" t="s">
        <v>13</v>
      </c>
      <c r="F10" s="41" t="e">
        <f>IF(AND(D10&gt;=80%,D10&lt;=120%),2,IF(D10&lt;80%,3,1))</f>
        <v>#REF!</v>
      </c>
      <c r="G10" s="62" t="e">
        <f>#REF!</f>
        <v>#REF!</v>
      </c>
      <c r="H10" s="49" t="e">
        <f>#REF!</f>
        <v>#REF!</v>
      </c>
      <c r="I10" s="36" t="e">
        <f aca="true" t="shared" si="1" ref="I10:I15">IF(G10=H10,1,IF(H10=0,0,G10/H10))</f>
        <v>#REF!</v>
      </c>
      <c r="J10" s="38" t="s">
        <v>13</v>
      </c>
      <c r="K10" s="41" t="e">
        <f>IF(AND(I10&gt;=80%,I10&lt;=120%),2,IF(I10&lt;80%,3,1))</f>
        <v>#REF!</v>
      </c>
      <c r="L10" s="62" t="e">
        <f>#REF!</f>
        <v>#REF!</v>
      </c>
      <c r="M10" s="49" t="e">
        <f>#REF!</f>
        <v>#REF!</v>
      </c>
      <c r="N10" s="36" t="e">
        <f aca="true" t="shared" si="2" ref="N10:N15">IF(L10=M10,1,IF(M10=0,0,L10/M10))</f>
        <v>#REF!</v>
      </c>
      <c r="O10" s="38" t="s">
        <v>13</v>
      </c>
      <c r="P10" s="41" t="e">
        <f>IF(AND(N10&gt;=80%,N10&lt;=120%),2,IF(N10&lt;80%,3,1))</f>
        <v>#REF!</v>
      </c>
    </row>
    <row r="11" spans="1:16" ht="84.75" customHeight="1">
      <c r="A11" s="33" t="s">
        <v>58</v>
      </c>
      <c r="B11" s="40" t="e">
        <f>C11</f>
        <v>#REF!</v>
      </c>
      <c r="C11" s="40" t="e">
        <f>C13+C14+C15+C16</f>
        <v>#REF!</v>
      </c>
      <c r="D11" s="36" t="e">
        <f t="shared" si="0"/>
        <v>#REF!</v>
      </c>
      <c r="E11" s="38" t="s">
        <v>13</v>
      </c>
      <c r="F11" s="41" t="e">
        <f>IF(AND(D11&gt;=80%,D11&lt;=120%),2,IF(D11&lt;80%,3,1))</f>
        <v>#REF!</v>
      </c>
      <c r="G11" s="40" t="e">
        <f>G13+G14+G15+G16</f>
        <v>#REF!</v>
      </c>
      <c r="H11" s="40" t="e">
        <f>H13+H14+H15+H16</f>
        <v>#REF!</v>
      </c>
      <c r="I11" s="36" t="e">
        <f t="shared" si="1"/>
        <v>#REF!</v>
      </c>
      <c r="J11" s="38" t="s">
        <v>13</v>
      </c>
      <c r="K11" s="41" t="e">
        <f>IF(AND(I11&gt;=80%,I11&lt;=120%),2,IF(I11&lt;80%,3,1))</f>
        <v>#REF!</v>
      </c>
      <c r="L11" s="40" t="e">
        <f>L13+L14+L15+L16</f>
        <v>#REF!</v>
      </c>
      <c r="M11" s="40" t="e">
        <f>M13+M14+M15+M16</f>
        <v>#REF!</v>
      </c>
      <c r="N11" s="36" t="e">
        <f t="shared" si="2"/>
        <v>#REF!</v>
      </c>
      <c r="O11" s="38" t="s">
        <v>13</v>
      </c>
      <c r="P11" s="41" t="e">
        <f>IF(AND(N11&gt;=80%,N11&lt;=120%),2,IF(N11&lt;80%,3,1))</f>
        <v>#REF!</v>
      </c>
    </row>
    <row r="12" spans="1:16" ht="15.75">
      <c r="A12" s="32" t="s">
        <v>14</v>
      </c>
      <c r="B12" s="38"/>
      <c r="C12" s="49"/>
      <c r="D12" s="36"/>
      <c r="E12" s="38"/>
      <c r="F12" s="39"/>
      <c r="G12" s="38"/>
      <c r="H12" s="49"/>
      <c r="I12" s="36"/>
      <c r="J12" s="38"/>
      <c r="K12" s="39"/>
      <c r="L12" s="38"/>
      <c r="M12" s="49"/>
      <c r="N12" s="36"/>
      <c r="O12" s="38"/>
      <c r="P12" s="39"/>
    </row>
    <row r="13" spans="1:16" ht="35.25" customHeight="1">
      <c r="A13" s="32" t="s">
        <v>15</v>
      </c>
      <c r="B13" s="63" t="e">
        <f>C13</f>
        <v>#REF!</v>
      </c>
      <c r="C13" s="40" t="e">
        <f>#REF!</f>
        <v>#REF!</v>
      </c>
      <c r="D13" s="36" t="e">
        <f t="shared" si="0"/>
        <v>#REF!</v>
      </c>
      <c r="E13" s="38" t="s">
        <v>11</v>
      </c>
      <c r="F13" s="39" t="s">
        <v>11</v>
      </c>
      <c r="G13" s="63" t="e">
        <f>#REF!</f>
        <v>#REF!</v>
      </c>
      <c r="H13" s="40" t="e">
        <f>#REF!</f>
        <v>#REF!</v>
      </c>
      <c r="I13" s="36" t="e">
        <f t="shared" si="1"/>
        <v>#REF!</v>
      </c>
      <c r="J13" s="38" t="s">
        <v>11</v>
      </c>
      <c r="K13" s="39" t="s">
        <v>11</v>
      </c>
      <c r="L13" s="63" t="e">
        <f>#REF!</f>
        <v>#REF!</v>
      </c>
      <c r="M13" s="40" t="e">
        <f>#REF!</f>
        <v>#REF!</v>
      </c>
      <c r="N13" s="36" t="e">
        <f t="shared" si="2"/>
        <v>#REF!</v>
      </c>
      <c r="O13" s="38" t="s">
        <v>11</v>
      </c>
      <c r="P13" s="39" t="s">
        <v>11</v>
      </c>
    </row>
    <row r="14" spans="1:16" ht="63">
      <c r="A14" s="32" t="s">
        <v>16</v>
      </c>
      <c r="B14" s="63" t="e">
        <f>C14</f>
        <v>#REF!</v>
      </c>
      <c r="C14" s="40" t="e">
        <f>#REF!</f>
        <v>#REF!</v>
      </c>
      <c r="D14" s="36" t="e">
        <f t="shared" si="0"/>
        <v>#REF!</v>
      </c>
      <c r="E14" s="38" t="s">
        <v>11</v>
      </c>
      <c r="F14" s="39" t="s">
        <v>11</v>
      </c>
      <c r="G14" s="63" t="e">
        <f>#REF!</f>
        <v>#REF!</v>
      </c>
      <c r="H14" s="40" t="e">
        <f>#REF!</f>
        <v>#REF!</v>
      </c>
      <c r="I14" s="36" t="e">
        <f t="shared" si="1"/>
        <v>#REF!</v>
      </c>
      <c r="J14" s="38" t="s">
        <v>11</v>
      </c>
      <c r="K14" s="39" t="s">
        <v>11</v>
      </c>
      <c r="L14" s="63" t="e">
        <f>#REF!</f>
        <v>#REF!</v>
      </c>
      <c r="M14" s="40" t="e">
        <f>#REF!</f>
        <v>#REF!</v>
      </c>
      <c r="N14" s="36" t="e">
        <f t="shared" si="2"/>
        <v>#REF!</v>
      </c>
      <c r="O14" s="38" t="s">
        <v>11</v>
      </c>
      <c r="P14" s="39" t="s">
        <v>11</v>
      </c>
    </row>
    <row r="15" spans="1:16" ht="47.25">
      <c r="A15" s="32" t="s">
        <v>17</v>
      </c>
      <c r="B15" s="63" t="e">
        <f>C15</f>
        <v>#REF!</v>
      </c>
      <c r="C15" s="40" t="e">
        <f>#REF!</f>
        <v>#REF!</v>
      </c>
      <c r="D15" s="36" t="e">
        <f t="shared" si="0"/>
        <v>#REF!</v>
      </c>
      <c r="E15" s="38" t="s">
        <v>11</v>
      </c>
      <c r="F15" s="39" t="s">
        <v>11</v>
      </c>
      <c r="G15" s="63" t="e">
        <f>#REF!</f>
        <v>#REF!</v>
      </c>
      <c r="H15" s="40" t="e">
        <f>#REF!</f>
        <v>#REF!</v>
      </c>
      <c r="I15" s="36" t="e">
        <f t="shared" si="1"/>
        <v>#REF!</v>
      </c>
      <c r="J15" s="38" t="s">
        <v>11</v>
      </c>
      <c r="K15" s="39" t="s">
        <v>11</v>
      </c>
      <c r="L15" s="63" t="e">
        <f>#REF!</f>
        <v>#REF!</v>
      </c>
      <c r="M15" s="40" t="e">
        <f>#REF!</f>
        <v>#REF!</v>
      </c>
      <c r="N15" s="36" t="e">
        <f t="shared" si="2"/>
        <v>#REF!</v>
      </c>
      <c r="O15" s="38" t="s">
        <v>11</v>
      </c>
      <c r="P15" s="39" t="s">
        <v>11</v>
      </c>
    </row>
    <row r="16" spans="1:16" ht="63">
      <c r="A16" s="32" t="s">
        <v>18</v>
      </c>
      <c r="B16" s="63" t="e">
        <f>C16</f>
        <v>#REF!</v>
      </c>
      <c r="C16" s="40" t="e">
        <f>#REF!</f>
        <v>#REF!</v>
      </c>
      <c r="D16" s="36" t="e">
        <f>IF(B16=C16,1,IF(C16=0,0,B16/C16))</f>
        <v>#REF!</v>
      </c>
      <c r="E16" s="38" t="s">
        <v>11</v>
      </c>
      <c r="F16" s="39" t="s">
        <v>11</v>
      </c>
      <c r="G16" s="63" t="e">
        <f>#REF!</f>
        <v>#REF!</v>
      </c>
      <c r="H16" s="40" t="e">
        <f>#REF!</f>
        <v>#REF!</v>
      </c>
      <c r="I16" s="36" t="e">
        <f>IF(G16=H16,1,IF(H16=0,0,G16/H16))</f>
        <v>#REF!</v>
      </c>
      <c r="J16" s="38" t="s">
        <v>11</v>
      </c>
      <c r="K16" s="39" t="s">
        <v>11</v>
      </c>
      <c r="L16" s="63" t="e">
        <f>#REF!</f>
        <v>#REF!</v>
      </c>
      <c r="M16" s="40" t="e">
        <f>#REF!</f>
        <v>#REF!</v>
      </c>
      <c r="N16" s="36" t="e">
        <f>IF(L16=M16,1,IF(M16=0,0,L16/M16))</f>
        <v>#REF!</v>
      </c>
      <c r="O16" s="38" t="s">
        <v>11</v>
      </c>
      <c r="P16" s="39" t="s">
        <v>11</v>
      </c>
    </row>
    <row r="17" spans="1:16" ht="69" customHeight="1">
      <c r="A17" s="46" t="s">
        <v>19</v>
      </c>
      <c r="B17" s="38" t="s">
        <v>11</v>
      </c>
      <c r="C17" s="38" t="s">
        <v>11</v>
      </c>
      <c r="D17" s="36" t="s">
        <v>11</v>
      </c>
      <c r="E17" s="38"/>
      <c r="F17" s="48" t="e">
        <f>(F19+F20+F21)/3</f>
        <v>#REF!</v>
      </c>
      <c r="G17" s="38" t="s">
        <v>11</v>
      </c>
      <c r="H17" s="38" t="s">
        <v>11</v>
      </c>
      <c r="I17" s="36" t="s">
        <v>11</v>
      </c>
      <c r="J17" s="38"/>
      <c r="K17" s="48" t="e">
        <f>(K19+K20+K21)/3</f>
        <v>#REF!</v>
      </c>
      <c r="L17" s="38" t="s">
        <v>11</v>
      </c>
      <c r="M17" s="38" t="s">
        <v>11</v>
      </c>
      <c r="N17" s="36" t="s">
        <v>11</v>
      </c>
      <c r="O17" s="38"/>
      <c r="P17" s="48" t="e">
        <f>(P19+P20+P21)/3</f>
        <v>#REF!</v>
      </c>
    </row>
    <row r="18" spans="1:16" ht="15.75">
      <c r="A18" s="32" t="s">
        <v>20</v>
      </c>
      <c r="B18" s="38"/>
      <c r="C18" s="49"/>
      <c r="D18" s="36"/>
      <c r="E18" s="38"/>
      <c r="F18" s="39"/>
      <c r="G18" s="38"/>
      <c r="H18" s="49"/>
      <c r="I18" s="36"/>
      <c r="J18" s="38"/>
      <c r="K18" s="39"/>
      <c r="L18" s="38"/>
      <c r="M18" s="49"/>
      <c r="N18" s="36"/>
      <c r="O18" s="38"/>
      <c r="P18" s="39"/>
    </row>
    <row r="19" spans="1:16" ht="47.25">
      <c r="A19" s="33" t="s">
        <v>59</v>
      </c>
      <c r="B19" s="63" t="e">
        <f aca="true" t="shared" si="3" ref="B19:B25">C19</f>
        <v>#REF!</v>
      </c>
      <c r="C19" s="40" t="e">
        <f>#REF!</f>
        <v>#REF!</v>
      </c>
      <c r="D19" s="36" t="e">
        <f aca="true" t="shared" si="4" ref="D19:D25">IF(B19=C19,1,IF(C19=0,0,B19/C19))</f>
        <v>#REF!</v>
      </c>
      <c r="E19" s="38" t="s">
        <v>13</v>
      </c>
      <c r="F19" s="41" t="e">
        <f>IF(AND(D19&gt;=80%,D19&lt;=120%),2,IF(D19&lt;80%,3,1))</f>
        <v>#REF!</v>
      </c>
      <c r="G19" s="64" t="e">
        <f>#REF!</f>
        <v>#REF!</v>
      </c>
      <c r="H19" s="40" t="e">
        <f>#REF!</f>
        <v>#REF!</v>
      </c>
      <c r="I19" s="36" t="e">
        <f aca="true" t="shared" si="5" ref="I19:I25">IF(G19=H19,1,IF(H19=0,0,G19/H19))</f>
        <v>#REF!</v>
      </c>
      <c r="J19" s="38" t="s">
        <v>13</v>
      </c>
      <c r="K19" s="41" t="e">
        <f>IF(AND(I19&gt;=80%,I19&lt;=120%),2,IF(I19&lt;80%,3,1))</f>
        <v>#REF!</v>
      </c>
      <c r="L19" s="64" t="e">
        <f>#REF!</f>
        <v>#REF!</v>
      </c>
      <c r="M19" s="40" t="e">
        <f>#REF!</f>
        <v>#REF!</v>
      </c>
      <c r="N19" s="36" t="e">
        <f aca="true" t="shared" si="6" ref="N19:N25">IF(L19=M19,1,IF(M19=0,0,L19/M19))</f>
        <v>#REF!</v>
      </c>
      <c r="O19" s="38" t="s">
        <v>13</v>
      </c>
      <c r="P19" s="41" t="e">
        <f>IF(AND(N19&gt;=80%,N19&lt;=120%),2,IF(N19&lt;80%,3,1))</f>
        <v>#REF!</v>
      </c>
    </row>
    <row r="20" spans="1:16" ht="63">
      <c r="A20" s="33" t="s">
        <v>60</v>
      </c>
      <c r="B20" s="63" t="e">
        <f t="shared" si="3"/>
        <v>#REF!</v>
      </c>
      <c r="C20" s="40" t="e">
        <f>#REF!</f>
        <v>#REF!</v>
      </c>
      <c r="D20" s="36" t="e">
        <f t="shared" si="4"/>
        <v>#REF!</v>
      </c>
      <c r="E20" s="38" t="s">
        <v>13</v>
      </c>
      <c r="F20" s="41" t="e">
        <f>IF(AND(D20&gt;=80%,D20&lt;=120%),2,IF(D20&lt;80%,3,1))</f>
        <v>#REF!</v>
      </c>
      <c r="G20" s="64" t="e">
        <f>#REF!</f>
        <v>#REF!</v>
      </c>
      <c r="H20" s="40" t="e">
        <f>#REF!</f>
        <v>#REF!</v>
      </c>
      <c r="I20" s="36" t="e">
        <f t="shared" si="5"/>
        <v>#REF!</v>
      </c>
      <c r="J20" s="38" t="s">
        <v>13</v>
      </c>
      <c r="K20" s="41" t="e">
        <f>IF(AND(I20&gt;=80%,I20&lt;=120%),2,IF(I20&lt;80%,3,1))</f>
        <v>#REF!</v>
      </c>
      <c r="L20" s="64" t="e">
        <f>#REF!</f>
        <v>#REF!</v>
      </c>
      <c r="M20" s="40" t="e">
        <f>#REF!</f>
        <v>#REF!</v>
      </c>
      <c r="N20" s="36" t="e">
        <f t="shared" si="6"/>
        <v>#REF!</v>
      </c>
      <c r="O20" s="38" t="s">
        <v>13</v>
      </c>
      <c r="P20" s="41" t="e">
        <f>IF(AND(N20&gt;=80%,N20&lt;=120%),2,IF(N20&lt;80%,3,1))</f>
        <v>#REF!</v>
      </c>
    </row>
    <row r="21" spans="1:16" ht="67.5" customHeight="1">
      <c r="A21" s="33" t="s">
        <v>61</v>
      </c>
      <c r="B21" s="63" t="e">
        <f t="shared" si="3"/>
        <v>#REF!</v>
      </c>
      <c r="C21" s="40" t="e">
        <f>#REF!</f>
        <v>#REF!</v>
      </c>
      <c r="D21" s="36" t="e">
        <f t="shared" si="4"/>
        <v>#REF!</v>
      </c>
      <c r="E21" s="38" t="s">
        <v>13</v>
      </c>
      <c r="F21" s="41" t="e">
        <f>IF(AND(D21&gt;=80%,D21&lt;=120%),2,IF(D21&lt;80%,3,1))</f>
        <v>#REF!</v>
      </c>
      <c r="G21" s="64" t="e">
        <f>#REF!</f>
        <v>#REF!</v>
      </c>
      <c r="H21" s="40" t="e">
        <f>#REF!</f>
        <v>#REF!</v>
      </c>
      <c r="I21" s="36" t="e">
        <f t="shared" si="5"/>
        <v>#REF!</v>
      </c>
      <c r="J21" s="38" t="s">
        <v>13</v>
      </c>
      <c r="K21" s="41" t="e">
        <f>IF(AND(I21&gt;=80%,I21&lt;=120%),2,IF(I21&lt;80%,3,1))</f>
        <v>#REF!</v>
      </c>
      <c r="L21" s="64" t="e">
        <f>#REF!</f>
        <v>#REF!</v>
      </c>
      <c r="M21" s="40" t="e">
        <f>#REF!</f>
        <v>#REF!</v>
      </c>
      <c r="N21" s="36" t="e">
        <f t="shared" si="6"/>
        <v>#REF!</v>
      </c>
      <c r="O21" s="38" t="s">
        <v>13</v>
      </c>
      <c r="P21" s="41" t="e">
        <f>IF(AND(N21&gt;=80%,N21&lt;=120%),2,IF(N21&lt;80%,3,1))</f>
        <v>#REF!</v>
      </c>
    </row>
    <row r="22" spans="1:16" ht="83.25" customHeight="1">
      <c r="A22" s="46" t="s">
        <v>21</v>
      </c>
      <c r="B22" s="63" t="e">
        <f t="shared" si="3"/>
        <v>#REF!</v>
      </c>
      <c r="C22" s="40" t="e">
        <f>#REF!</f>
        <v>#REF!</v>
      </c>
      <c r="D22" s="36" t="e">
        <f t="shared" si="4"/>
        <v>#REF!</v>
      </c>
      <c r="E22" s="38" t="s">
        <v>13</v>
      </c>
      <c r="F22" s="41" t="e">
        <f>IF(AND(D22&gt;=80%,D22&lt;=120%),2,IF(D22&lt;80%,3,1))</f>
        <v>#REF!</v>
      </c>
      <c r="G22" s="63" t="e">
        <f>#REF!</f>
        <v>#REF!</v>
      </c>
      <c r="H22" s="40" t="e">
        <f>#REF!</f>
        <v>#REF!</v>
      </c>
      <c r="I22" s="36" t="e">
        <f t="shared" si="5"/>
        <v>#REF!</v>
      </c>
      <c r="J22" s="38" t="s">
        <v>13</v>
      </c>
      <c r="K22" s="41" t="e">
        <f>IF(AND(I22&gt;=80%,I22&lt;=120%),2,IF(I22&lt;80%,3,1))</f>
        <v>#REF!</v>
      </c>
      <c r="L22" s="63" t="e">
        <f>#REF!</f>
        <v>#REF!</v>
      </c>
      <c r="M22" s="40" t="e">
        <f>#REF!</f>
        <v>#REF!</v>
      </c>
      <c r="N22" s="36" t="e">
        <f t="shared" si="6"/>
        <v>#REF!</v>
      </c>
      <c r="O22" s="38" t="s">
        <v>13</v>
      </c>
      <c r="P22" s="41" t="e">
        <f>IF(AND(N22&gt;=80%,N22&lt;=120%),2,IF(N22&lt;80%,3,1))</f>
        <v>#REF!</v>
      </c>
    </row>
    <row r="23" spans="1:16" ht="98.25" customHeight="1">
      <c r="A23" s="46" t="s">
        <v>22</v>
      </c>
      <c r="B23" s="63" t="e">
        <f t="shared" si="3"/>
        <v>#REF!</v>
      </c>
      <c r="C23" s="40" t="e">
        <f>#REF!</f>
        <v>#REF!</v>
      </c>
      <c r="D23" s="36" t="e">
        <f t="shared" si="4"/>
        <v>#REF!</v>
      </c>
      <c r="E23" s="38" t="s">
        <v>13</v>
      </c>
      <c r="F23" s="41" t="e">
        <f>IF(AND(D23&gt;=80%,D23&lt;=120%),2,IF(D23&lt;80%,3,1))</f>
        <v>#REF!</v>
      </c>
      <c r="G23" s="63" t="e">
        <f>#REF!</f>
        <v>#REF!</v>
      </c>
      <c r="H23" s="40" t="e">
        <f>#REF!</f>
        <v>#REF!</v>
      </c>
      <c r="I23" s="36" t="e">
        <f t="shared" si="5"/>
        <v>#REF!</v>
      </c>
      <c r="J23" s="38" t="s">
        <v>13</v>
      </c>
      <c r="K23" s="41" t="e">
        <f>IF(AND(I23&gt;=80%,I23&lt;=120%),2,IF(I23&lt;80%,3,1))</f>
        <v>#REF!</v>
      </c>
      <c r="L23" s="63" t="e">
        <f>#REF!</f>
        <v>#REF!</v>
      </c>
      <c r="M23" s="40" t="e">
        <f>#REF!</f>
        <v>#REF!</v>
      </c>
      <c r="N23" s="36" t="e">
        <f t="shared" si="6"/>
        <v>#REF!</v>
      </c>
      <c r="O23" s="38" t="s">
        <v>13</v>
      </c>
      <c r="P23" s="41" t="e">
        <f>IF(AND(N23&gt;=80%,N23&lt;=120%),2,IF(N23&lt;80%,3,1))</f>
        <v>#REF!</v>
      </c>
    </row>
    <row r="24" spans="1:16" ht="69" customHeight="1">
      <c r="A24" s="46" t="s">
        <v>23</v>
      </c>
      <c r="B24" s="38" t="s">
        <v>11</v>
      </c>
      <c r="C24" s="38" t="s">
        <v>11</v>
      </c>
      <c r="D24" s="36" t="s">
        <v>11</v>
      </c>
      <c r="E24" s="38"/>
      <c r="F24" s="41" t="e">
        <f>F25</f>
        <v>#REF!</v>
      </c>
      <c r="G24" s="38" t="s">
        <v>11</v>
      </c>
      <c r="H24" s="38" t="s">
        <v>11</v>
      </c>
      <c r="I24" s="36" t="s">
        <v>11</v>
      </c>
      <c r="J24" s="38"/>
      <c r="K24" s="41" t="e">
        <f>K25</f>
        <v>#REF!</v>
      </c>
      <c r="L24" s="38" t="s">
        <v>11</v>
      </c>
      <c r="M24" s="38" t="s">
        <v>11</v>
      </c>
      <c r="N24" s="36" t="s">
        <v>11</v>
      </c>
      <c r="O24" s="38"/>
      <c r="P24" s="41" t="e">
        <f>P25</f>
        <v>#REF!</v>
      </c>
    </row>
    <row r="25" spans="1:16" ht="104.25" customHeight="1">
      <c r="A25" s="32" t="s">
        <v>25</v>
      </c>
      <c r="B25" s="49" t="e">
        <f t="shared" si="3"/>
        <v>#REF!</v>
      </c>
      <c r="C25" s="49" t="e">
        <f>#REF!</f>
        <v>#REF!</v>
      </c>
      <c r="D25" s="36" t="e">
        <f t="shared" si="4"/>
        <v>#REF!</v>
      </c>
      <c r="E25" s="38" t="s">
        <v>24</v>
      </c>
      <c r="F25" s="41" t="e">
        <f>IF(AND(D25&gt;=80%,D25&lt;=120%),2,IF(D25&lt;80%,1,3))</f>
        <v>#REF!</v>
      </c>
      <c r="G25" s="65" t="e">
        <f>#REF!</f>
        <v>#REF!</v>
      </c>
      <c r="H25" s="49" t="e">
        <f>#REF!</f>
        <v>#REF!</v>
      </c>
      <c r="I25" s="36" t="e">
        <f t="shared" si="5"/>
        <v>#REF!</v>
      </c>
      <c r="J25" s="38" t="s">
        <v>24</v>
      </c>
      <c r="K25" s="41" t="e">
        <f>IF(AND(I25&gt;=80%,I25&lt;=120%),2,IF(I25&lt;80%,1,3))</f>
        <v>#REF!</v>
      </c>
      <c r="L25" s="65" t="e">
        <f>#REF!</f>
        <v>#REF!</v>
      </c>
      <c r="M25" s="49" t="e">
        <f>#REF!</f>
        <v>#REF!</v>
      </c>
      <c r="N25" s="36" t="e">
        <f t="shared" si="6"/>
        <v>#REF!</v>
      </c>
      <c r="O25" s="38" t="s">
        <v>24</v>
      </c>
      <c r="P25" s="41" t="e">
        <f>IF(AND(N25&gt;=80%,N25&lt;=120%),2,IF(N25&lt;80%,1,3))</f>
        <v>#REF!</v>
      </c>
    </row>
    <row r="26" spans="1:16" ht="14.25" customHeight="1">
      <c r="A26" s="32"/>
      <c r="B26" s="50"/>
      <c r="C26" s="49"/>
      <c r="D26" s="36"/>
      <c r="E26" s="38"/>
      <c r="F26" s="41"/>
      <c r="G26" s="50"/>
      <c r="H26" s="49"/>
      <c r="I26" s="36"/>
      <c r="J26" s="38"/>
      <c r="K26" s="41"/>
      <c r="L26" s="50"/>
      <c r="M26" s="49"/>
      <c r="N26" s="36"/>
      <c r="O26" s="38"/>
      <c r="P26" s="41"/>
    </row>
    <row r="27" spans="1:16" ht="78.75">
      <c r="A27" s="46" t="s">
        <v>26</v>
      </c>
      <c r="B27" s="38" t="s">
        <v>11</v>
      </c>
      <c r="C27" s="38" t="s">
        <v>11</v>
      </c>
      <c r="D27" s="36" t="s">
        <v>11</v>
      </c>
      <c r="E27" s="38"/>
      <c r="F27" s="48" t="e">
        <f>(F29+F30)/2</f>
        <v>#REF!</v>
      </c>
      <c r="G27" s="38" t="s">
        <v>11</v>
      </c>
      <c r="H27" s="38" t="s">
        <v>11</v>
      </c>
      <c r="I27" s="36" t="s">
        <v>11</v>
      </c>
      <c r="J27" s="38"/>
      <c r="K27" s="48" t="e">
        <f>(K29+K30)/2</f>
        <v>#REF!</v>
      </c>
      <c r="L27" s="38" t="s">
        <v>11</v>
      </c>
      <c r="M27" s="38" t="s">
        <v>11</v>
      </c>
      <c r="N27" s="36" t="s">
        <v>11</v>
      </c>
      <c r="O27" s="38"/>
      <c r="P27" s="48" t="e">
        <f>(P29+P30)/2</f>
        <v>#REF!</v>
      </c>
    </row>
    <row r="28" spans="1:16" ht="15.75">
      <c r="A28" s="32" t="s">
        <v>20</v>
      </c>
      <c r="B28" s="38"/>
      <c r="C28" s="49"/>
      <c r="D28" s="36"/>
      <c r="E28" s="38"/>
      <c r="F28" s="39"/>
      <c r="G28" s="38"/>
      <c r="H28" s="49"/>
      <c r="I28" s="36"/>
      <c r="J28" s="38"/>
      <c r="K28" s="39"/>
      <c r="L28" s="38"/>
      <c r="M28" s="49"/>
      <c r="N28" s="36"/>
      <c r="O28" s="38"/>
      <c r="P28" s="39"/>
    </row>
    <row r="29" spans="1:16" ht="100.5" customHeight="1">
      <c r="A29" s="33" t="s">
        <v>62</v>
      </c>
      <c r="B29" s="49" t="e">
        <f>C29</f>
        <v>#REF!</v>
      </c>
      <c r="C29" s="49" t="e">
        <f>#REF!</f>
        <v>#REF!</v>
      </c>
      <c r="D29" s="36" t="e">
        <f>IF(B29=C29,1,IF(C29=0,0,B29/C29))</f>
        <v>#REF!</v>
      </c>
      <c r="E29" s="38" t="s">
        <v>24</v>
      </c>
      <c r="F29" s="41" t="e">
        <f>IF(AND(D29&gt;=80%,D29&lt;=120%),2,IF(D29&lt;80%,1,3))</f>
        <v>#REF!</v>
      </c>
      <c r="G29" s="62" t="e">
        <f>#REF!</f>
        <v>#REF!</v>
      </c>
      <c r="H29" s="49" t="e">
        <f>#REF!</f>
        <v>#REF!</v>
      </c>
      <c r="I29" s="36" t="e">
        <f>IF(G29=H29,1,IF(H29=0,0,G29/H29))</f>
        <v>#REF!</v>
      </c>
      <c r="J29" s="38" t="s">
        <v>24</v>
      </c>
      <c r="K29" s="41" t="e">
        <f>IF(AND(I29&gt;=80%,I29&lt;=120%),2,IF(I29&lt;80%,1,3))</f>
        <v>#REF!</v>
      </c>
      <c r="L29" s="62" t="e">
        <f>#REF!</f>
        <v>#REF!</v>
      </c>
      <c r="M29" s="49" t="e">
        <f>#REF!</f>
        <v>#REF!</v>
      </c>
      <c r="N29" s="36" t="e">
        <f>IF(L29=M29,1,IF(M29=0,0,L29/M29))</f>
        <v>#REF!</v>
      </c>
      <c r="O29" s="38" t="s">
        <v>24</v>
      </c>
      <c r="P29" s="41" t="e">
        <f>IF(AND(N29&gt;=80%,N29&lt;=120%),2,IF(N29&lt;80%,1,3))</f>
        <v>#REF!</v>
      </c>
    </row>
    <row r="30" spans="1:16" ht="113.25" customHeight="1">
      <c r="A30" s="33" t="s">
        <v>84</v>
      </c>
      <c r="B30" s="49" t="e">
        <f>C30</f>
        <v>#REF!</v>
      </c>
      <c r="C30" s="49" t="e">
        <f>#REF!</f>
        <v>#REF!</v>
      </c>
      <c r="D30" s="36" t="e">
        <f>IF(B30=C30,1,IF(C30=0,0,B30/C30))</f>
        <v>#REF!</v>
      </c>
      <c r="E30" s="38" t="s">
        <v>24</v>
      </c>
      <c r="F30" s="41" t="e">
        <f>IF(AND(D30&gt;=80%,D30&lt;=120%),2,IF(D30&lt;80%,1,3))</f>
        <v>#REF!</v>
      </c>
      <c r="G30" s="62" t="e">
        <f>#REF!</f>
        <v>#REF!</v>
      </c>
      <c r="H30" s="49" t="e">
        <f>#REF!</f>
        <v>#REF!</v>
      </c>
      <c r="I30" s="36" t="e">
        <f>IF(G30=H30,1,IF(H30=0,0,G30/H30))</f>
        <v>#REF!</v>
      </c>
      <c r="J30" s="38" t="s">
        <v>24</v>
      </c>
      <c r="K30" s="41" t="e">
        <f>IF(AND(I30&gt;=80%,I30&lt;=120%),2,IF(I30&lt;80%,1,3))</f>
        <v>#REF!</v>
      </c>
      <c r="L30" s="62" t="e">
        <f>#REF!</f>
        <v>#REF!</v>
      </c>
      <c r="M30" s="49" t="e">
        <f>#REF!</f>
        <v>#REF!</v>
      </c>
      <c r="N30" s="36" t="e">
        <f>IF(L30=M30,1,IF(M30=0,0,L30/M30))</f>
        <v>#REF!</v>
      </c>
      <c r="O30" s="38" t="s">
        <v>24</v>
      </c>
      <c r="P30" s="41" t="e">
        <f>IF(AND(N30&gt;=80%,N30&lt;=120%),2,IF(N30&lt;80%,1,3))</f>
        <v>#REF!</v>
      </c>
    </row>
    <row r="31" spans="1:16" ht="23.25" customHeight="1" thickBot="1">
      <c r="A31" s="34" t="s">
        <v>64</v>
      </c>
      <c r="B31" s="42" t="s">
        <v>11</v>
      </c>
      <c r="C31" s="42" t="s">
        <v>11</v>
      </c>
      <c r="D31" s="37" t="s">
        <v>11</v>
      </c>
      <c r="E31" s="42"/>
      <c r="F31" s="47" t="e">
        <f>(F8+F17+F22+F23+F24+F27)/6</f>
        <v>#REF!</v>
      </c>
      <c r="G31" s="42" t="s">
        <v>11</v>
      </c>
      <c r="H31" s="42" t="s">
        <v>11</v>
      </c>
      <c r="I31" s="37" t="s">
        <v>11</v>
      </c>
      <c r="J31" s="42"/>
      <c r="K31" s="47" t="e">
        <f>(K8+K17+K22+K23+K24+K27)/6</f>
        <v>#REF!</v>
      </c>
      <c r="L31" s="42" t="s">
        <v>11</v>
      </c>
      <c r="M31" s="42" t="s">
        <v>11</v>
      </c>
      <c r="N31" s="37" t="s">
        <v>11</v>
      </c>
      <c r="O31" s="42"/>
      <c r="P31" s="47" t="e">
        <f>(P8+P17+P22+P23+P24+P27)/6</f>
        <v>#REF!</v>
      </c>
    </row>
    <row r="32" spans="1:16" ht="23.25" customHeight="1" thickBot="1">
      <c r="A32" s="60"/>
      <c r="B32" s="60" t="s">
        <v>86</v>
      </c>
      <c r="C32" s="61"/>
      <c r="D32" s="61"/>
      <c r="E32" s="61"/>
      <c r="F32" s="61"/>
      <c r="G32" s="2"/>
      <c r="H32" s="2"/>
      <c r="I32" s="61"/>
      <c r="J32" s="2"/>
      <c r="K32" s="2"/>
      <c r="L32" s="2"/>
      <c r="M32" s="2"/>
      <c r="N32" s="61"/>
      <c r="O32" s="2"/>
      <c r="P32" s="2"/>
    </row>
    <row r="33" spans="1:16" ht="15.75" customHeight="1">
      <c r="A33" s="138" t="s">
        <v>27</v>
      </c>
      <c r="B33" s="136" t="s">
        <v>5</v>
      </c>
      <c r="C33" s="137"/>
      <c r="D33" s="132" t="s">
        <v>6</v>
      </c>
      <c r="E33" s="132" t="s">
        <v>7</v>
      </c>
      <c r="F33" s="134" t="s">
        <v>8</v>
      </c>
      <c r="G33" s="136" t="s">
        <v>5</v>
      </c>
      <c r="H33" s="137"/>
      <c r="I33" s="132" t="s">
        <v>6</v>
      </c>
      <c r="J33" s="132" t="s">
        <v>7</v>
      </c>
      <c r="K33" s="134" t="s">
        <v>8</v>
      </c>
      <c r="L33" s="136" t="s">
        <v>5</v>
      </c>
      <c r="M33" s="137"/>
      <c r="N33" s="132" t="s">
        <v>6</v>
      </c>
      <c r="O33" s="132" t="s">
        <v>7</v>
      </c>
      <c r="P33" s="134" t="s">
        <v>8</v>
      </c>
    </row>
    <row r="34" spans="1:16" ht="31.5">
      <c r="A34" s="139"/>
      <c r="B34" s="26" t="s">
        <v>53</v>
      </c>
      <c r="C34" s="26" t="s">
        <v>9</v>
      </c>
      <c r="D34" s="133"/>
      <c r="E34" s="133"/>
      <c r="F34" s="135"/>
      <c r="G34" s="26" t="s">
        <v>53</v>
      </c>
      <c r="H34" s="26" t="s">
        <v>9</v>
      </c>
      <c r="I34" s="133"/>
      <c r="J34" s="133"/>
      <c r="K34" s="135"/>
      <c r="L34" s="26" t="s">
        <v>53</v>
      </c>
      <c r="M34" s="26" t="s">
        <v>9</v>
      </c>
      <c r="N34" s="133"/>
      <c r="O34" s="133"/>
      <c r="P34" s="135"/>
    </row>
    <row r="35" spans="1:16" ht="15.75">
      <c r="A35" s="66">
        <v>1</v>
      </c>
      <c r="B35" s="51">
        <v>2</v>
      </c>
      <c r="C35" s="51">
        <v>3</v>
      </c>
      <c r="D35" s="51">
        <v>4</v>
      </c>
      <c r="E35" s="51">
        <v>5</v>
      </c>
      <c r="F35" s="67">
        <v>6</v>
      </c>
      <c r="G35" s="51">
        <v>2</v>
      </c>
      <c r="H35" s="51">
        <v>3</v>
      </c>
      <c r="I35" s="51">
        <v>4</v>
      </c>
      <c r="J35" s="51">
        <v>5</v>
      </c>
      <c r="K35" s="67">
        <v>6</v>
      </c>
      <c r="L35" s="51">
        <v>2</v>
      </c>
      <c r="M35" s="51">
        <v>3</v>
      </c>
      <c r="N35" s="51">
        <v>4</v>
      </c>
      <c r="O35" s="51">
        <v>5</v>
      </c>
      <c r="P35" s="67">
        <v>6</v>
      </c>
    </row>
    <row r="36" spans="1:16" ht="110.25">
      <c r="A36" s="46" t="s">
        <v>69</v>
      </c>
      <c r="B36" s="52" t="s">
        <v>11</v>
      </c>
      <c r="C36" s="52" t="s">
        <v>11</v>
      </c>
      <c r="D36" s="53" t="s">
        <v>11</v>
      </c>
      <c r="E36" s="26"/>
      <c r="F36" s="68" t="e">
        <f>(F38+F39)/2</f>
        <v>#REF!</v>
      </c>
      <c r="G36" s="52" t="s">
        <v>11</v>
      </c>
      <c r="H36" s="52" t="s">
        <v>11</v>
      </c>
      <c r="I36" s="53" t="s">
        <v>11</v>
      </c>
      <c r="J36" s="26"/>
      <c r="K36" s="68" t="e">
        <f>(K38+K39)/2</f>
        <v>#REF!</v>
      </c>
      <c r="L36" s="52" t="s">
        <v>11</v>
      </c>
      <c r="M36" s="52" t="s">
        <v>11</v>
      </c>
      <c r="N36" s="53" t="s">
        <v>11</v>
      </c>
      <c r="O36" s="26"/>
      <c r="P36" s="68" t="e">
        <f>(P38+P39)/2</f>
        <v>#REF!</v>
      </c>
    </row>
    <row r="37" spans="1:16" ht="15.75">
      <c r="A37" s="32" t="s">
        <v>12</v>
      </c>
      <c r="B37" s="26"/>
      <c r="C37" s="26"/>
      <c r="D37" s="53"/>
      <c r="E37" s="26"/>
      <c r="F37" s="69"/>
      <c r="G37" s="26"/>
      <c r="H37" s="26"/>
      <c r="I37" s="53"/>
      <c r="J37" s="26"/>
      <c r="K37" s="69"/>
      <c r="L37" s="26"/>
      <c r="M37" s="26"/>
      <c r="N37" s="53"/>
      <c r="O37" s="26"/>
      <c r="P37" s="69"/>
    </row>
    <row r="38" spans="1:16" ht="63">
      <c r="A38" s="33" t="s">
        <v>65</v>
      </c>
      <c r="B38" s="63" t="e">
        <f>C38</f>
        <v>#REF!</v>
      </c>
      <c r="C38" s="54" t="e">
        <f>#REF!</f>
        <v>#REF!</v>
      </c>
      <c r="D38" s="36" t="e">
        <f>IF(B38=C38,1,IF(C38=0,0,B38/C38))</f>
        <v>#REF!</v>
      </c>
      <c r="E38" s="35" t="s">
        <v>24</v>
      </c>
      <c r="F38" s="41" t="e">
        <f>IF(AND(D38&gt;=80%,D38&lt;=120%),2,IF(D38&lt;80%,1,3))</f>
        <v>#REF!</v>
      </c>
      <c r="G38" s="56" t="e">
        <f>#REF!</f>
        <v>#REF!</v>
      </c>
      <c r="H38" s="54" t="e">
        <f>#REF!</f>
        <v>#REF!</v>
      </c>
      <c r="I38" s="36" t="e">
        <f>IF(G38=H38,1,IF(H38=0,0,G38/H38))</f>
        <v>#REF!</v>
      </c>
      <c r="J38" s="35" t="s">
        <v>24</v>
      </c>
      <c r="K38" s="41" t="e">
        <f>IF(AND(I38&gt;=80%,I38&lt;=120%),2,IF(I38&lt;80%,1,3))</f>
        <v>#REF!</v>
      </c>
      <c r="L38" s="56" t="e">
        <f>#REF!</f>
        <v>#REF!</v>
      </c>
      <c r="M38" s="54" t="e">
        <f>#REF!</f>
        <v>#REF!</v>
      </c>
      <c r="N38" s="36" t="e">
        <f>IF(L38=M38,1,IF(M38=0,0,L38/M38))</f>
        <v>#REF!</v>
      </c>
      <c r="O38" s="35" t="s">
        <v>24</v>
      </c>
      <c r="P38" s="41" t="e">
        <f>IF(AND(N38&gt;=80%,N38&lt;=120%),2,IF(N38&lt;80%,1,3))</f>
        <v>#REF!</v>
      </c>
    </row>
    <row r="39" spans="1:16" ht="78.75">
      <c r="A39" s="33" t="s">
        <v>66</v>
      </c>
      <c r="B39" s="63" t="e">
        <f>C39</f>
        <v>#REF!</v>
      </c>
      <c r="C39" s="54" t="e">
        <f>#REF!</f>
        <v>#REF!</v>
      </c>
      <c r="D39" s="36" t="e">
        <f>IF(B39=C39,1,IF(C39=0,0,B39/C39))</f>
        <v>#REF!</v>
      </c>
      <c r="E39" s="35" t="s">
        <v>24</v>
      </c>
      <c r="F39" s="41" t="e">
        <f>IF(AND(D39&gt;=80%,D39&lt;=120%),2,IF(D39&lt;80%,1,3))</f>
        <v>#REF!</v>
      </c>
      <c r="G39" s="56" t="e">
        <f>#REF!</f>
        <v>#REF!</v>
      </c>
      <c r="H39" s="54" t="e">
        <f>#REF!</f>
        <v>#REF!</v>
      </c>
      <c r="I39" s="36" t="e">
        <f>IF(G39=H39,1,IF(H39=0,0,G39/H39))</f>
        <v>#REF!</v>
      </c>
      <c r="J39" s="35" t="s">
        <v>24</v>
      </c>
      <c r="K39" s="41" t="e">
        <f>IF(AND(I39&gt;=80%,I39&lt;=120%),2,IF(I39&lt;80%,1,3))</f>
        <v>#REF!</v>
      </c>
      <c r="L39" s="56" t="e">
        <f>#REF!</f>
        <v>#REF!</v>
      </c>
      <c r="M39" s="54" t="e">
        <f>#REF!</f>
        <v>#REF!</v>
      </c>
      <c r="N39" s="36" t="e">
        <f>IF(L39=M39,1,IF(M39=0,0,L39/M39))</f>
        <v>#REF!</v>
      </c>
      <c r="O39" s="35" t="s">
        <v>24</v>
      </c>
      <c r="P39" s="41" t="e">
        <f>IF(AND(N39&gt;=80%,N39&lt;=120%),2,IF(N39&lt;80%,1,3))</f>
        <v>#REF!</v>
      </c>
    </row>
    <row r="40" spans="1:16" ht="47.25">
      <c r="A40" s="46" t="s">
        <v>28</v>
      </c>
      <c r="B40" s="52" t="s">
        <v>11</v>
      </c>
      <c r="C40" s="52" t="s">
        <v>11</v>
      </c>
      <c r="D40" s="53" t="s">
        <v>11</v>
      </c>
      <c r="E40" s="26"/>
      <c r="F40" s="68" t="e">
        <f>(F42+F43+F46)/3</f>
        <v>#REF!</v>
      </c>
      <c r="G40" s="52" t="s">
        <v>11</v>
      </c>
      <c r="H40" s="52" t="s">
        <v>11</v>
      </c>
      <c r="I40" s="53" t="s">
        <v>11</v>
      </c>
      <c r="J40" s="26"/>
      <c r="K40" s="68" t="e">
        <f>(K42+K43+K46)/3</f>
        <v>#REF!</v>
      </c>
      <c r="L40" s="52" t="s">
        <v>11</v>
      </c>
      <c r="M40" s="52" t="s">
        <v>11</v>
      </c>
      <c r="N40" s="53" t="s">
        <v>11</v>
      </c>
      <c r="O40" s="26"/>
      <c r="P40" s="68" t="e">
        <f>(P42+P43+P46)/3</f>
        <v>#REF!</v>
      </c>
    </row>
    <row r="41" spans="1:16" ht="15.75">
      <c r="A41" s="32" t="s">
        <v>20</v>
      </c>
      <c r="B41" s="26"/>
      <c r="C41" s="26"/>
      <c r="D41" s="53"/>
      <c r="E41" s="26"/>
      <c r="F41" s="69"/>
      <c r="G41" s="26"/>
      <c r="H41" s="26"/>
      <c r="I41" s="53"/>
      <c r="J41" s="26"/>
      <c r="K41" s="69"/>
      <c r="L41" s="26"/>
      <c r="M41" s="26"/>
      <c r="N41" s="53"/>
      <c r="O41" s="26"/>
      <c r="P41" s="69"/>
    </row>
    <row r="42" spans="1:16" ht="78.75">
      <c r="A42" s="33" t="s">
        <v>67</v>
      </c>
      <c r="B42" s="63" t="e">
        <f aca="true" t="shared" si="7" ref="B42:B48">C42</f>
        <v>#REF!</v>
      </c>
      <c r="C42" s="54" t="e">
        <f>#REF!</f>
        <v>#REF!</v>
      </c>
      <c r="D42" s="36" t="e">
        <f aca="true" t="shared" si="8" ref="D42:D52">IF(B42=C42,1,IF(C42=0,0,B42/C42))</f>
        <v>#REF!</v>
      </c>
      <c r="E42" s="35" t="s">
        <v>24</v>
      </c>
      <c r="F42" s="41" t="e">
        <f>IF(AND(D42&gt;=80%,D42&lt;=120%),0.5,IF(D42&lt;80%,0.25,0.75))</f>
        <v>#REF!</v>
      </c>
      <c r="G42" s="56" t="e">
        <f>#REF!</f>
        <v>#REF!</v>
      </c>
      <c r="H42" s="54" t="e">
        <f>#REF!</f>
        <v>#REF!</v>
      </c>
      <c r="I42" s="36" t="e">
        <f aca="true" t="shared" si="9" ref="I42:I52">IF(G42=H42,1,IF(H42=0,0,G42/H42))</f>
        <v>#REF!</v>
      </c>
      <c r="J42" s="35" t="s">
        <v>24</v>
      </c>
      <c r="K42" s="41" t="e">
        <f>IF(AND(I42&gt;=80%,I42&lt;=120%),0.5,IF(I42&lt;80%,0.25,0.75))</f>
        <v>#REF!</v>
      </c>
      <c r="L42" s="56" t="e">
        <f>#REF!</f>
        <v>#REF!</v>
      </c>
      <c r="M42" s="54" t="e">
        <f>#REF!</f>
        <v>#REF!</v>
      </c>
      <c r="N42" s="36" t="e">
        <f aca="true" t="shared" si="10" ref="N42:N52">IF(L42=M42,1,IF(M42=0,0,L42/M42))</f>
        <v>#REF!</v>
      </c>
      <c r="O42" s="35" t="s">
        <v>24</v>
      </c>
      <c r="P42" s="41" t="e">
        <f>IF(AND(N42&gt;=80%,N42&lt;=120%),0.5,IF(N42&lt;80%,0.25,0.75))</f>
        <v>#REF!</v>
      </c>
    </row>
    <row r="43" spans="1:16" ht="47.25">
      <c r="A43" s="70" t="s">
        <v>68</v>
      </c>
      <c r="B43" s="52" t="s">
        <v>11</v>
      </c>
      <c r="C43" s="52" t="s">
        <v>11</v>
      </c>
      <c r="D43" s="55" t="s">
        <v>11</v>
      </c>
      <c r="E43" s="35" t="s">
        <v>11</v>
      </c>
      <c r="F43" s="41" t="e">
        <f>(F44+F45)/2</f>
        <v>#REF!</v>
      </c>
      <c r="G43" s="52" t="s">
        <v>11</v>
      </c>
      <c r="H43" s="52" t="s">
        <v>11</v>
      </c>
      <c r="I43" s="55" t="s">
        <v>11</v>
      </c>
      <c r="J43" s="35" t="s">
        <v>11</v>
      </c>
      <c r="K43" s="41" t="e">
        <f>(K44+K45)/2</f>
        <v>#REF!</v>
      </c>
      <c r="L43" s="52" t="s">
        <v>11</v>
      </c>
      <c r="M43" s="52" t="s">
        <v>11</v>
      </c>
      <c r="N43" s="55" t="s">
        <v>11</v>
      </c>
      <c r="O43" s="35" t="s">
        <v>11</v>
      </c>
      <c r="P43" s="41" t="e">
        <f>(P44+P45)/2</f>
        <v>#REF!</v>
      </c>
    </row>
    <row r="44" spans="1:16" ht="63">
      <c r="A44" s="32" t="s">
        <v>29</v>
      </c>
      <c r="B44" s="63" t="e">
        <f t="shared" si="7"/>
        <v>#REF!</v>
      </c>
      <c r="C44" s="54" t="e">
        <f>#REF!</f>
        <v>#REF!</v>
      </c>
      <c r="D44" s="36" t="e">
        <f t="shared" si="8"/>
        <v>#REF!</v>
      </c>
      <c r="E44" s="35" t="s">
        <v>24</v>
      </c>
      <c r="F44" s="41" t="e">
        <f>IF(AND(D44&gt;=80%,D44&lt;=120%),0.5,IF(D44&lt;80%,0.25,0.75))</f>
        <v>#REF!</v>
      </c>
      <c r="G44" s="57" t="e">
        <f>#REF!</f>
        <v>#REF!</v>
      </c>
      <c r="H44" s="54" t="e">
        <f>#REF!</f>
        <v>#REF!</v>
      </c>
      <c r="I44" s="36" t="e">
        <f>IF(G44=H44,1,IF(H44=0,0,G44/H44))</f>
        <v>#REF!</v>
      </c>
      <c r="J44" s="35" t="s">
        <v>24</v>
      </c>
      <c r="K44" s="41" t="e">
        <f>IF(AND(I44&gt;=80%,I44&lt;=120%),0.5,IF(I44&lt;80%,0.25,0.75))</f>
        <v>#REF!</v>
      </c>
      <c r="L44" s="57" t="e">
        <f>#REF!</f>
        <v>#REF!</v>
      </c>
      <c r="M44" s="54" t="e">
        <f>#REF!</f>
        <v>#REF!</v>
      </c>
      <c r="N44" s="36" t="e">
        <f>IF(L44=M44,1,IF(M44=0,0,L44/M44))</f>
        <v>#REF!</v>
      </c>
      <c r="O44" s="35" t="s">
        <v>24</v>
      </c>
      <c r="P44" s="41" t="e">
        <f>IF(AND(N44&gt;=80%,N44&lt;=120%),0.5,IF(N44&lt;80%,0.25,0.75))</f>
        <v>#REF!</v>
      </c>
    </row>
    <row r="45" spans="1:16" ht="15.75">
      <c r="A45" s="32" t="s">
        <v>30</v>
      </c>
      <c r="B45" s="63" t="e">
        <f t="shared" si="7"/>
        <v>#REF!</v>
      </c>
      <c r="C45" s="54" t="e">
        <f>#REF!</f>
        <v>#REF!</v>
      </c>
      <c r="D45" s="36" t="e">
        <f t="shared" si="8"/>
        <v>#REF!</v>
      </c>
      <c r="E45" s="35" t="s">
        <v>24</v>
      </c>
      <c r="F45" s="41" t="e">
        <f>IF(AND(D45&gt;=80%,D45&lt;=120%),0.5,IF(D45&lt;80%,0.25,0.75))</f>
        <v>#REF!</v>
      </c>
      <c r="G45" s="57" t="e">
        <f>#REF!</f>
        <v>#REF!</v>
      </c>
      <c r="H45" s="54" t="e">
        <f>#REF!</f>
        <v>#REF!</v>
      </c>
      <c r="I45" s="36" t="e">
        <f>IF(G45=H45,1,IF(H45=0,0,G45/H45))</f>
        <v>#REF!</v>
      </c>
      <c r="J45" s="35" t="s">
        <v>24</v>
      </c>
      <c r="K45" s="41" t="e">
        <f>IF(AND(I45&gt;=80%,I45&lt;=120%),0.5,IF(I45&lt;80%,0.25,0.75))</f>
        <v>#REF!</v>
      </c>
      <c r="L45" s="57" t="e">
        <f>#REF!</f>
        <v>#REF!</v>
      </c>
      <c r="M45" s="54" t="e">
        <f>#REF!</f>
        <v>#REF!</v>
      </c>
      <c r="N45" s="36" t="e">
        <f>IF(L45=M45,1,IF(M45=0,0,L45/M45))</f>
        <v>#REF!</v>
      </c>
      <c r="O45" s="35" t="s">
        <v>24</v>
      </c>
      <c r="P45" s="41" t="e">
        <f>IF(AND(N45&gt;=80%,N45&lt;=120%),0.5,IF(N45&lt;80%,0.25,0.75))</f>
        <v>#REF!</v>
      </c>
    </row>
    <row r="46" spans="1:16" ht="126">
      <c r="A46" s="33" t="s">
        <v>70</v>
      </c>
      <c r="B46" s="36" t="e">
        <f t="shared" si="7"/>
        <v>#REF!</v>
      </c>
      <c r="C46" s="36" t="e">
        <f>#REF!</f>
        <v>#REF!</v>
      </c>
      <c r="D46" s="36" t="e">
        <f t="shared" si="8"/>
        <v>#REF!</v>
      </c>
      <c r="E46" s="35" t="s">
        <v>24</v>
      </c>
      <c r="F46" s="41" t="e">
        <f>IF(AND(D46&gt;=80%,D46&lt;=120%),0.5,IF(D46&lt;80%,0.25,0.75))</f>
        <v>#REF!</v>
      </c>
      <c r="G46" s="57" t="e">
        <f>#REF!</f>
        <v>#REF!</v>
      </c>
      <c r="H46" s="54" t="e">
        <f>#REF!</f>
        <v>#REF!</v>
      </c>
      <c r="I46" s="36" t="e">
        <f t="shared" si="9"/>
        <v>#REF!</v>
      </c>
      <c r="J46" s="35" t="s">
        <v>24</v>
      </c>
      <c r="K46" s="41" t="e">
        <f>IF(AND(I46&gt;=80%,I46&lt;=120%),0.5,IF(I46&lt;80%,0.25,0.75))</f>
        <v>#REF!</v>
      </c>
      <c r="L46" s="57" t="e">
        <f>#REF!</f>
        <v>#REF!</v>
      </c>
      <c r="M46" s="54" t="e">
        <f>#REF!</f>
        <v>#REF!</v>
      </c>
      <c r="N46" s="36" t="e">
        <f t="shared" si="10"/>
        <v>#REF!</v>
      </c>
      <c r="O46" s="35" t="s">
        <v>24</v>
      </c>
      <c r="P46" s="41" t="e">
        <f>IF(AND(N46&gt;=80%,N46&lt;=120%),0.5,IF(N46&lt;80%,0.25,0.75))</f>
        <v>#REF!</v>
      </c>
    </row>
    <row r="47" spans="1:16" ht="63">
      <c r="A47" s="46" t="s">
        <v>31</v>
      </c>
      <c r="B47" s="52" t="s">
        <v>11</v>
      </c>
      <c r="C47" s="52" t="s">
        <v>11</v>
      </c>
      <c r="D47" s="53" t="e">
        <f>D48</f>
        <v>#REF!</v>
      </c>
      <c r="E47" s="26" t="s">
        <v>24</v>
      </c>
      <c r="F47" s="41" t="e">
        <f>IF(AND(D47&gt;=80%,D47&lt;=120%),0.2,IF(D47&lt;80%,0.1,0.3))</f>
        <v>#REF!</v>
      </c>
      <c r="G47" s="52" t="s">
        <v>11</v>
      </c>
      <c r="H47" s="52" t="s">
        <v>11</v>
      </c>
      <c r="I47" s="53" t="e">
        <f>I48</f>
        <v>#REF!</v>
      </c>
      <c r="J47" s="26" t="s">
        <v>24</v>
      </c>
      <c r="K47" s="41" t="e">
        <f>IF(AND(I47&gt;=80%,I47&lt;=120%),0.2,IF(I47&lt;80%,0.1,0.3))</f>
        <v>#REF!</v>
      </c>
      <c r="L47" s="52" t="s">
        <v>11</v>
      </c>
      <c r="M47" s="52" t="s">
        <v>11</v>
      </c>
      <c r="N47" s="53" t="e">
        <f>N48</f>
        <v>#REF!</v>
      </c>
      <c r="O47" s="26" t="s">
        <v>24</v>
      </c>
      <c r="P47" s="41" t="e">
        <f>IF(AND(N47&gt;=80%,N47&lt;=120%),0.2,IF(N47&lt;80%,0.1,0.3))</f>
        <v>#REF!</v>
      </c>
    </row>
    <row r="48" spans="1:16" ht="173.25">
      <c r="A48" s="32" t="s">
        <v>73</v>
      </c>
      <c r="B48" s="36" t="e">
        <f t="shared" si="7"/>
        <v>#REF!</v>
      </c>
      <c r="C48" s="36" t="e">
        <f>#REF!</f>
        <v>#REF!</v>
      </c>
      <c r="D48" s="36" t="e">
        <f t="shared" si="8"/>
        <v>#REF!</v>
      </c>
      <c r="E48" s="26" t="s">
        <v>24</v>
      </c>
      <c r="F48" s="41" t="e">
        <f>IF(AND(D48&gt;=80%,D48&lt;=120%),0.2,IF(D48&lt;80%,0.1,0.3))</f>
        <v>#REF!</v>
      </c>
      <c r="G48" s="58" t="e">
        <f>#REF!</f>
        <v>#REF!</v>
      </c>
      <c r="H48" s="58" t="e">
        <f>#REF!</f>
        <v>#REF!</v>
      </c>
      <c r="I48" s="36" t="e">
        <f t="shared" si="9"/>
        <v>#REF!</v>
      </c>
      <c r="J48" s="26" t="s">
        <v>24</v>
      </c>
      <c r="K48" s="41" t="e">
        <f>IF(AND(I48&gt;=80%,I48&lt;=120%),0.2,IF(I48&lt;80%,0.1,0.3))</f>
        <v>#REF!</v>
      </c>
      <c r="L48" s="58" t="e">
        <f>#REF!</f>
        <v>#REF!</v>
      </c>
      <c r="M48" s="58" t="e">
        <f>#REF!</f>
        <v>#REF!</v>
      </c>
      <c r="N48" s="36" t="e">
        <f t="shared" si="10"/>
        <v>#REF!</v>
      </c>
      <c r="O48" s="26" t="s">
        <v>24</v>
      </c>
      <c r="P48" s="41" t="e">
        <f>IF(AND(N48&gt;=80%,N48&lt;=120%),0.2,IF(N48&lt;80%,0.1,0.3))</f>
        <v>#REF!</v>
      </c>
    </row>
    <row r="49" spans="1:16" ht="63">
      <c r="A49" s="46" t="s">
        <v>32</v>
      </c>
      <c r="B49" s="52" t="s">
        <v>11</v>
      </c>
      <c r="C49" s="52" t="s">
        <v>11</v>
      </c>
      <c r="D49" s="53" t="e">
        <f>D50</f>
        <v>#REF!</v>
      </c>
      <c r="E49" s="26" t="s">
        <v>24</v>
      </c>
      <c r="F49" s="41" t="e">
        <f>IF(AND(D49&gt;=80%,D49&lt;=120%),0.2,IF(D49&lt;80%,0.1,0.3))</f>
        <v>#REF!</v>
      </c>
      <c r="G49" s="52" t="s">
        <v>11</v>
      </c>
      <c r="H49" s="52" t="s">
        <v>11</v>
      </c>
      <c r="I49" s="53" t="e">
        <f>I50</f>
        <v>#REF!</v>
      </c>
      <c r="J49" s="26" t="s">
        <v>24</v>
      </c>
      <c r="K49" s="41" t="e">
        <f>IF(AND(I49&gt;=80%,I49&lt;=120%),0.2,IF(I49&lt;80%,0.1,0.3))</f>
        <v>#REF!</v>
      </c>
      <c r="L49" s="52" t="s">
        <v>11</v>
      </c>
      <c r="M49" s="52" t="s">
        <v>11</v>
      </c>
      <c r="N49" s="53" t="e">
        <f>N50</f>
        <v>#REF!</v>
      </c>
      <c r="O49" s="26" t="s">
        <v>24</v>
      </c>
      <c r="P49" s="41" t="e">
        <f>IF(AND(N49&gt;=80%,N49&lt;=120%),0.2,IF(N49&lt;80%,0.1,0.3))</f>
        <v>#REF!</v>
      </c>
    </row>
    <row r="50" spans="1:16" ht="94.5">
      <c r="A50" s="32" t="s">
        <v>33</v>
      </c>
      <c r="B50" s="36" t="e">
        <f>C50</f>
        <v>#REF!</v>
      </c>
      <c r="C50" s="36" t="e">
        <f>#REF!</f>
        <v>#REF!</v>
      </c>
      <c r="D50" s="36" t="e">
        <f t="shared" si="8"/>
        <v>#REF!</v>
      </c>
      <c r="E50" s="26" t="s">
        <v>24</v>
      </c>
      <c r="F50" s="41" t="e">
        <f>IF(AND(D50&gt;=80%,D50&lt;=120%),0.2,IF(D50&lt;80%,0.1,0.3))</f>
        <v>#REF!</v>
      </c>
      <c r="G50" s="58" t="e">
        <f>#REF!</f>
        <v>#REF!</v>
      </c>
      <c r="H50" s="58" t="e">
        <f>#REF!</f>
        <v>#REF!</v>
      </c>
      <c r="I50" s="36" t="e">
        <f t="shared" si="9"/>
        <v>#REF!</v>
      </c>
      <c r="J50" s="26" t="s">
        <v>24</v>
      </c>
      <c r="K50" s="41" t="e">
        <f>IF(AND(I50&gt;=80%,I50&lt;=120%),0.2,IF(I50&lt;80%,0.1,0.3))</f>
        <v>#REF!</v>
      </c>
      <c r="L50" s="58" t="e">
        <f>#REF!</f>
        <v>#REF!</v>
      </c>
      <c r="M50" s="58" t="e">
        <f>#REF!</f>
        <v>#REF!</v>
      </c>
      <c r="N50" s="36" t="e">
        <f t="shared" si="10"/>
        <v>#REF!</v>
      </c>
      <c r="O50" s="26" t="s">
        <v>24</v>
      </c>
      <c r="P50" s="41" t="e">
        <f>IF(AND(N50&gt;=80%,N50&lt;=120%),0.2,IF(N50&lt;80%,0.1,0.3))</f>
        <v>#REF!</v>
      </c>
    </row>
    <row r="51" spans="1:16" ht="63">
      <c r="A51" s="46" t="s">
        <v>34</v>
      </c>
      <c r="B51" s="52" t="s">
        <v>11</v>
      </c>
      <c r="C51" s="52" t="s">
        <v>11</v>
      </c>
      <c r="D51" s="53" t="e">
        <f>D52</f>
        <v>#REF!</v>
      </c>
      <c r="E51" s="26" t="s">
        <v>24</v>
      </c>
      <c r="F51" s="41" t="e">
        <f>IF(AND(D51&gt;=80%,D51&lt;=120%),0.5,IF(D51&lt;80%,0.25,0.75))</f>
        <v>#REF!</v>
      </c>
      <c r="G51" s="52" t="s">
        <v>11</v>
      </c>
      <c r="H51" s="52" t="s">
        <v>11</v>
      </c>
      <c r="I51" s="53" t="e">
        <f>I52</f>
        <v>#REF!</v>
      </c>
      <c r="J51" s="26" t="s">
        <v>24</v>
      </c>
      <c r="K51" s="41" t="e">
        <f>IF(AND(I51&gt;=80%,I51&lt;=120%),0.5,IF(I51&lt;80%,0.25,0.75))</f>
        <v>#REF!</v>
      </c>
      <c r="L51" s="52" t="s">
        <v>11</v>
      </c>
      <c r="M51" s="52" t="s">
        <v>11</v>
      </c>
      <c r="N51" s="53" t="e">
        <f>N52</f>
        <v>#REF!</v>
      </c>
      <c r="O51" s="26" t="s">
        <v>24</v>
      </c>
      <c r="P51" s="41" t="e">
        <f>IF(AND(N51&gt;=80%,N51&lt;=120%),0.5,IF(N51&lt;80%,0.25,0.75))</f>
        <v>#REF!</v>
      </c>
    </row>
    <row r="52" spans="1:16" ht="63">
      <c r="A52" s="32" t="s">
        <v>35</v>
      </c>
      <c r="B52" s="36" t="e">
        <f>C52</f>
        <v>#REF!</v>
      </c>
      <c r="C52" s="36" t="e">
        <f>#REF!</f>
        <v>#REF!</v>
      </c>
      <c r="D52" s="36" t="e">
        <f t="shared" si="8"/>
        <v>#REF!</v>
      </c>
      <c r="E52" s="26" t="s">
        <v>24</v>
      </c>
      <c r="F52" s="41" t="e">
        <f>IF(AND(D52&gt;=80%,D52&lt;=120%),0.5,IF(D52&lt;80%,0.25,0.75))</f>
        <v>#REF!</v>
      </c>
      <c r="G52" s="58" t="e">
        <f>#REF!</f>
        <v>#REF!</v>
      </c>
      <c r="H52" s="58" t="e">
        <f>#REF!</f>
        <v>#REF!</v>
      </c>
      <c r="I52" s="36" t="e">
        <f t="shared" si="9"/>
        <v>#REF!</v>
      </c>
      <c r="J52" s="26" t="s">
        <v>24</v>
      </c>
      <c r="K52" s="41" t="e">
        <f>IF(AND(I52&gt;=80%,I52&lt;=120%),0.5,IF(I52&lt;80%,0.25,0.75))</f>
        <v>#REF!</v>
      </c>
      <c r="L52" s="58" t="e">
        <f>#REF!</f>
        <v>#REF!</v>
      </c>
      <c r="M52" s="58" t="e">
        <f>#REF!</f>
        <v>#REF!</v>
      </c>
      <c r="N52" s="36" t="e">
        <f t="shared" si="10"/>
        <v>#REF!</v>
      </c>
      <c r="O52" s="26" t="s">
        <v>24</v>
      </c>
      <c r="P52" s="41" t="e">
        <f>IF(AND(N52&gt;=80%,N52&lt;=120%),0.5,IF(N52&lt;80%,0.25,0.75))</f>
        <v>#REF!</v>
      </c>
    </row>
    <row r="53" spans="1:16" ht="47.25">
      <c r="A53" s="46" t="s">
        <v>36</v>
      </c>
      <c r="B53" s="52" t="s">
        <v>11</v>
      </c>
      <c r="C53" s="52" t="s">
        <v>11</v>
      </c>
      <c r="D53" s="53" t="s">
        <v>11</v>
      </c>
      <c r="E53" s="26"/>
      <c r="F53" s="68" t="e">
        <f>(F55+F56)/2</f>
        <v>#REF!</v>
      </c>
      <c r="G53" s="52" t="s">
        <v>11</v>
      </c>
      <c r="H53" s="52" t="s">
        <v>11</v>
      </c>
      <c r="I53" s="53" t="s">
        <v>11</v>
      </c>
      <c r="J53" s="26"/>
      <c r="K53" s="68" t="e">
        <f>(K55+K56)/2</f>
        <v>#REF!</v>
      </c>
      <c r="L53" s="52" t="s">
        <v>11</v>
      </c>
      <c r="M53" s="52" t="s">
        <v>11</v>
      </c>
      <c r="N53" s="53" t="s">
        <v>11</v>
      </c>
      <c r="O53" s="26"/>
      <c r="P53" s="68" t="e">
        <f>(P55+P56)/2</f>
        <v>#REF!</v>
      </c>
    </row>
    <row r="54" spans="1:16" ht="15.75">
      <c r="A54" s="32" t="s">
        <v>20</v>
      </c>
      <c r="B54" s="26"/>
      <c r="C54" s="54"/>
      <c r="D54" s="53"/>
      <c r="E54" s="26"/>
      <c r="F54" s="41"/>
      <c r="G54" s="26"/>
      <c r="H54" s="54"/>
      <c r="I54" s="53"/>
      <c r="J54" s="26"/>
      <c r="K54" s="41"/>
      <c r="L54" s="26"/>
      <c r="M54" s="54"/>
      <c r="N54" s="53"/>
      <c r="O54" s="26"/>
      <c r="P54" s="41"/>
    </row>
    <row r="55" spans="1:16" ht="78.75">
      <c r="A55" s="33" t="s">
        <v>71</v>
      </c>
      <c r="B55" s="54" t="e">
        <f>C55</f>
        <v>#REF!</v>
      </c>
      <c r="C55" s="54" t="e">
        <f>#REF!</f>
        <v>#REF!</v>
      </c>
      <c r="D55" s="36" t="e">
        <f>IF(B55=C55,1,IF(C55=0,0,B55/C55))</f>
        <v>#REF!</v>
      </c>
      <c r="E55" s="35" t="s">
        <v>13</v>
      </c>
      <c r="F55" s="41" t="e">
        <f>IF(AND(D55&gt;=80%,D55&lt;=120%),0.5,IF(D55&lt;80%,0.75,0.25))</f>
        <v>#REF!</v>
      </c>
      <c r="G55" s="56" t="e">
        <f>#REF!</f>
        <v>#REF!</v>
      </c>
      <c r="H55" s="56" t="e">
        <f>#REF!</f>
        <v>#REF!</v>
      </c>
      <c r="I55" s="36" t="e">
        <f>IF(G55=H55,1,IF(H55=0,0,G55/H55))</f>
        <v>#REF!</v>
      </c>
      <c r="J55" s="35" t="s">
        <v>13</v>
      </c>
      <c r="K55" s="41" t="e">
        <f>IF(AND(I55&gt;=80%,I55&lt;=120%),0.5,IF(I55&lt;80%,0.75,0.25))</f>
        <v>#REF!</v>
      </c>
      <c r="L55" s="56" t="e">
        <f>#REF!</f>
        <v>#REF!</v>
      </c>
      <c r="M55" s="56" t="e">
        <f>#REF!</f>
        <v>#REF!</v>
      </c>
      <c r="N55" s="36" t="e">
        <f>IF(L55=M55,1,IF(M55=0,0,L55/M55))</f>
        <v>#REF!</v>
      </c>
      <c r="O55" s="35" t="s">
        <v>13</v>
      </c>
      <c r="P55" s="41" t="e">
        <f>IF(AND(N55&gt;=80%,N55&lt;=120%),0.5,IF(N55&lt;80%,0.75,0.25))</f>
        <v>#REF!</v>
      </c>
    </row>
    <row r="56" spans="1:16" ht="110.25">
      <c r="A56" s="33" t="s">
        <v>72</v>
      </c>
      <c r="B56" s="36" t="e">
        <f>C56</f>
        <v>#REF!</v>
      </c>
      <c r="C56" s="36" t="e">
        <f>#REF!</f>
        <v>#REF!</v>
      </c>
      <c r="D56" s="36" t="e">
        <f>IF(B56=C56,1,IF(C56=0,0,B56/C56))</f>
        <v>#REF!</v>
      </c>
      <c r="E56" s="35" t="s">
        <v>24</v>
      </c>
      <c r="F56" s="41" t="e">
        <f>IF(AND(D56&gt;=80%,D56&lt;=120%),0.5,IF(D56&lt;80%,0.25,0.75))</f>
        <v>#REF!</v>
      </c>
      <c r="G56" s="56" t="e">
        <f>#REF!</f>
        <v>#REF!</v>
      </c>
      <c r="H56" s="56" t="e">
        <f>#REF!</f>
        <v>#REF!</v>
      </c>
      <c r="I56" s="36" t="e">
        <f>IF(G56=H56,1,IF(H56=0,0,G56/H56))</f>
        <v>#REF!</v>
      </c>
      <c r="J56" s="35" t="s">
        <v>24</v>
      </c>
      <c r="K56" s="41" t="e">
        <f>IF(AND(I56&gt;=80%,I56&lt;=120%),0.5,IF(I56&lt;80%,0.25,0.75))</f>
        <v>#REF!</v>
      </c>
      <c r="L56" s="56" t="e">
        <f>#REF!</f>
        <v>#REF!</v>
      </c>
      <c r="M56" s="56" t="e">
        <f>#REF!</f>
        <v>#REF!</v>
      </c>
      <c r="N56" s="36" t="e">
        <f>IF(L56=M56,1,IF(M56=0,0,L56/M56))</f>
        <v>#REF!</v>
      </c>
      <c r="O56" s="35" t="s">
        <v>24</v>
      </c>
      <c r="P56" s="41" t="e">
        <f>IF(AND(N56&gt;=80%,N56&lt;=120%),0.5,IF(N56&lt;80%,0.25,0.75))</f>
        <v>#REF!</v>
      </c>
    </row>
    <row r="57" spans="1:16" ht="63">
      <c r="A57" s="46" t="s">
        <v>37</v>
      </c>
      <c r="B57" s="52" t="s">
        <v>11</v>
      </c>
      <c r="C57" s="52" t="s">
        <v>11</v>
      </c>
      <c r="D57" s="53" t="e">
        <f>D58</f>
        <v>#REF!</v>
      </c>
      <c r="E57" s="26" t="s">
        <v>24</v>
      </c>
      <c r="F57" s="41" t="e">
        <f>IF(AND(D57&gt;=80%,D57&lt;=120%),0.2,IF(D57&lt;80%,0.1,0.3))</f>
        <v>#REF!</v>
      </c>
      <c r="G57" s="52" t="s">
        <v>11</v>
      </c>
      <c r="H57" s="52" t="s">
        <v>11</v>
      </c>
      <c r="I57" s="53" t="e">
        <f>I58</f>
        <v>#REF!</v>
      </c>
      <c r="J57" s="26" t="s">
        <v>24</v>
      </c>
      <c r="K57" s="41" t="e">
        <f>IF(AND(I57&gt;=80%,I57&lt;=120%),0.2,IF(I57&lt;80%,0.1,0.3))</f>
        <v>#REF!</v>
      </c>
      <c r="L57" s="52" t="s">
        <v>11</v>
      </c>
      <c r="M57" s="52" t="s">
        <v>11</v>
      </c>
      <c r="N57" s="53" t="e">
        <f>N58</f>
        <v>#REF!</v>
      </c>
      <c r="O57" s="26" t="s">
        <v>24</v>
      </c>
      <c r="P57" s="41" t="e">
        <f>IF(AND(N57&gt;=80%,N57&lt;=120%),0.2,IF(N57&lt;80%,0.1,0.3))</f>
        <v>#REF!</v>
      </c>
    </row>
    <row r="58" spans="1:16" ht="78.75">
      <c r="A58" s="32" t="s">
        <v>38</v>
      </c>
      <c r="B58" s="36" t="e">
        <f>C58</f>
        <v>#REF!</v>
      </c>
      <c r="C58" s="36" t="e">
        <f>#REF!</f>
        <v>#REF!</v>
      </c>
      <c r="D58" s="36" t="e">
        <f>IF(B58=C58,1,IF(C58=0,0,B58/C58))</f>
        <v>#REF!</v>
      </c>
      <c r="E58" s="26" t="s">
        <v>24</v>
      </c>
      <c r="F58" s="41" t="e">
        <f>IF(AND(D58&gt;=80%,D58&lt;=120%),0.2,IF(D58&lt;80%,0.1,0.3))</f>
        <v>#REF!</v>
      </c>
      <c r="G58" s="58" t="e">
        <f>#REF!</f>
        <v>#REF!</v>
      </c>
      <c r="H58" s="58" t="e">
        <f>#REF!</f>
        <v>#REF!</v>
      </c>
      <c r="I58" s="36" t="e">
        <f>IF(G58=H58,1,IF(H58=0,0,G58/H58))</f>
        <v>#REF!</v>
      </c>
      <c r="J58" s="26" t="s">
        <v>24</v>
      </c>
      <c r="K58" s="41" t="e">
        <f>IF(AND(I58&gt;=80%,I58&lt;=120%),0.2,IF(I58&lt;80%,0.1,0.3))</f>
        <v>#REF!</v>
      </c>
      <c r="L58" s="58" t="e">
        <f>#REF!</f>
        <v>#REF!</v>
      </c>
      <c r="M58" s="58" t="e">
        <f>#REF!</f>
        <v>#REF!</v>
      </c>
      <c r="N58" s="36" t="e">
        <f>IF(L58=M58,1,IF(M58=0,0,L58/M58))</f>
        <v>#REF!</v>
      </c>
      <c r="O58" s="26" t="s">
        <v>24</v>
      </c>
      <c r="P58" s="41" t="e">
        <f>IF(AND(N58&gt;=80%,N58&lt;=120%),0.2,IF(N58&lt;80%,0.1,0.3))</f>
        <v>#REF!</v>
      </c>
    </row>
    <row r="59" spans="1:16" ht="16.5" thickBot="1">
      <c r="A59" s="34" t="s">
        <v>63</v>
      </c>
      <c r="B59" s="71" t="s">
        <v>11</v>
      </c>
      <c r="C59" s="71" t="s">
        <v>11</v>
      </c>
      <c r="D59" s="72" t="s">
        <v>11</v>
      </c>
      <c r="E59" s="71"/>
      <c r="F59" s="80" t="e">
        <f>(F57+F53+F51+F49+F47+F40+F36)/7</f>
        <v>#REF!</v>
      </c>
      <c r="G59" s="71" t="s">
        <v>11</v>
      </c>
      <c r="H59" s="71" t="s">
        <v>11</v>
      </c>
      <c r="I59" s="72" t="s">
        <v>11</v>
      </c>
      <c r="J59" s="71"/>
      <c r="K59" s="73" t="e">
        <f>(K57+K53+K51+K49+K47+K40+K36)/7</f>
        <v>#REF!</v>
      </c>
      <c r="L59" s="71" t="s">
        <v>11</v>
      </c>
      <c r="M59" s="71" t="s">
        <v>11</v>
      </c>
      <c r="N59" s="72" t="s">
        <v>11</v>
      </c>
      <c r="O59" s="71"/>
      <c r="P59" s="73" t="e">
        <f>(P57+P53+P51+P49+P47+P40+P36)/7</f>
        <v>#REF!</v>
      </c>
    </row>
    <row r="60" spans="1:16" ht="16.5" thickBot="1">
      <c r="A60" s="60"/>
      <c r="B60" s="60" t="s">
        <v>87</v>
      </c>
      <c r="C60" s="61"/>
      <c r="D60" s="61"/>
      <c r="E60" s="61"/>
      <c r="F60" s="61"/>
      <c r="G60" s="2"/>
      <c r="H60" s="2"/>
      <c r="I60" s="61"/>
      <c r="J60" s="2"/>
      <c r="K60" s="2"/>
      <c r="L60" s="2"/>
      <c r="M60" s="2"/>
      <c r="N60" s="61"/>
      <c r="O60" s="2"/>
      <c r="P60" s="2"/>
    </row>
    <row r="61" spans="1:16" ht="15.75" customHeight="1">
      <c r="A61" s="138" t="s">
        <v>27</v>
      </c>
      <c r="B61" s="136" t="s">
        <v>5</v>
      </c>
      <c r="C61" s="137"/>
      <c r="D61" s="132" t="s">
        <v>6</v>
      </c>
      <c r="E61" s="132" t="s">
        <v>7</v>
      </c>
      <c r="F61" s="134" t="s">
        <v>8</v>
      </c>
      <c r="G61" s="136" t="s">
        <v>5</v>
      </c>
      <c r="H61" s="137"/>
      <c r="I61" s="132" t="s">
        <v>6</v>
      </c>
      <c r="J61" s="132" t="s">
        <v>7</v>
      </c>
      <c r="K61" s="134" t="s">
        <v>8</v>
      </c>
      <c r="L61" s="136" t="s">
        <v>5</v>
      </c>
      <c r="M61" s="137"/>
      <c r="N61" s="132" t="s">
        <v>6</v>
      </c>
      <c r="O61" s="132" t="s">
        <v>7</v>
      </c>
      <c r="P61" s="134" t="s">
        <v>8</v>
      </c>
    </row>
    <row r="62" spans="1:16" ht="31.5">
      <c r="A62" s="139"/>
      <c r="B62" s="26" t="s">
        <v>53</v>
      </c>
      <c r="C62" s="26" t="s">
        <v>9</v>
      </c>
      <c r="D62" s="133"/>
      <c r="E62" s="133"/>
      <c r="F62" s="135"/>
      <c r="G62" s="26" t="s">
        <v>53</v>
      </c>
      <c r="H62" s="26" t="s">
        <v>9</v>
      </c>
      <c r="I62" s="133"/>
      <c r="J62" s="133"/>
      <c r="K62" s="135"/>
      <c r="L62" s="26" t="s">
        <v>53</v>
      </c>
      <c r="M62" s="26" t="s">
        <v>9</v>
      </c>
      <c r="N62" s="133"/>
      <c r="O62" s="133"/>
      <c r="P62" s="135"/>
    </row>
    <row r="63" spans="1:16" ht="15.75">
      <c r="A63" s="66">
        <v>1</v>
      </c>
      <c r="B63" s="51">
        <v>2</v>
      </c>
      <c r="C63" s="51">
        <v>3</v>
      </c>
      <c r="D63" s="51">
        <v>4</v>
      </c>
      <c r="E63" s="51">
        <v>5</v>
      </c>
      <c r="F63" s="67">
        <v>6</v>
      </c>
      <c r="G63" s="51">
        <v>2</v>
      </c>
      <c r="H63" s="51">
        <v>3</v>
      </c>
      <c r="I63" s="51">
        <v>4</v>
      </c>
      <c r="J63" s="51">
        <v>5</v>
      </c>
      <c r="K63" s="67">
        <v>6</v>
      </c>
      <c r="L63" s="51">
        <v>2</v>
      </c>
      <c r="M63" s="51">
        <v>3</v>
      </c>
      <c r="N63" s="51">
        <v>4</v>
      </c>
      <c r="O63" s="51">
        <v>5</v>
      </c>
      <c r="P63" s="67">
        <v>6</v>
      </c>
    </row>
    <row r="64" spans="1:16" ht="78.75">
      <c r="A64" s="46" t="s">
        <v>39</v>
      </c>
      <c r="B64" s="54" t="e">
        <f>C64</f>
        <v>#REF!</v>
      </c>
      <c r="C64" s="54" t="e">
        <f>#REF!</f>
        <v>#REF!</v>
      </c>
      <c r="D64" s="36" t="e">
        <f>IF(B64=C64,1,IF(C64=0,0,B64/C64))</f>
        <v>#REF!</v>
      </c>
      <c r="E64" s="38" t="s">
        <v>13</v>
      </c>
      <c r="F64" s="41" t="e">
        <f>IF(AND(D64&gt;=80%,D64&lt;=120%),2,IF(D64&lt;80%,3,1))</f>
        <v>#REF!</v>
      </c>
      <c r="G64" s="63" t="e">
        <f>#REF!</f>
        <v>#REF!</v>
      </c>
      <c r="H64" s="63" t="e">
        <f>#REF!</f>
        <v>#REF!</v>
      </c>
      <c r="I64" s="36" t="e">
        <f>IF(G64=H64,1,IF(H64=0,0,G64/H64))</f>
        <v>#REF!</v>
      </c>
      <c r="J64" s="38" t="s">
        <v>13</v>
      </c>
      <c r="K64" s="41" t="e">
        <f>IF(AND(I64&gt;=80%,I64&lt;=120%),2,IF(I64&lt;80%,3,1))</f>
        <v>#REF!</v>
      </c>
      <c r="L64" s="63" t="e">
        <f>#REF!</f>
        <v>#REF!</v>
      </c>
      <c r="M64" s="63" t="e">
        <f>#REF!</f>
        <v>#REF!</v>
      </c>
      <c r="N64" s="36" t="e">
        <f>IF(L64=M64,1,IF(M64=0,0,L64/M64))</f>
        <v>#REF!</v>
      </c>
      <c r="O64" s="38" t="s">
        <v>13</v>
      </c>
      <c r="P64" s="41" t="e">
        <f>IF(AND(N64&gt;=80%,N64&lt;=120%),2,IF(N64&lt;80%,3,1))</f>
        <v>#REF!</v>
      </c>
    </row>
    <row r="65" spans="1:16" ht="31.5">
      <c r="A65" s="46" t="s">
        <v>40</v>
      </c>
      <c r="B65" s="52" t="s">
        <v>11</v>
      </c>
      <c r="C65" s="52" t="s">
        <v>11</v>
      </c>
      <c r="D65" s="53" t="s">
        <v>11</v>
      </c>
      <c r="E65" s="38"/>
      <c r="F65" s="74" t="e">
        <f>(F67+F68+F69+F70+F71+F72)/6</f>
        <v>#REF!</v>
      </c>
      <c r="G65" s="52" t="s">
        <v>11</v>
      </c>
      <c r="H65" s="52" t="s">
        <v>11</v>
      </c>
      <c r="I65" s="53" t="s">
        <v>11</v>
      </c>
      <c r="J65" s="38"/>
      <c r="K65" s="74" t="e">
        <f>(K67+K68+K69+K70+K71+K72)/6</f>
        <v>#REF!</v>
      </c>
      <c r="L65" s="52" t="s">
        <v>11</v>
      </c>
      <c r="M65" s="52" t="s">
        <v>11</v>
      </c>
      <c r="N65" s="53" t="s">
        <v>11</v>
      </c>
      <c r="O65" s="38"/>
      <c r="P65" s="74" t="e">
        <f>(P67+P68+P69+P70+P71+P72)/6</f>
        <v>#REF!</v>
      </c>
    </row>
    <row r="66" spans="1:16" ht="15.75">
      <c r="A66" s="32" t="s">
        <v>12</v>
      </c>
      <c r="B66" s="26"/>
      <c r="C66" s="26"/>
      <c r="D66" s="53"/>
      <c r="E66" s="26"/>
      <c r="F66" s="69"/>
      <c r="G66" s="26"/>
      <c r="H66" s="26"/>
      <c r="I66" s="53"/>
      <c r="J66" s="26"/>
      <c r="K66" s="69"/>
      <c r="L66" s="26"/>
      <c r="M66" s="26"/>
      <c r="N66" s="53"/>
      <c r="O66" s="26"/>
      <c r="P66" s="69"/>
    </row>
    <row r="67" spans="1:16" ht="78.75">
      <c r="A67" s="33" t="s">
        <v>74</v>
      </c>
      <c r="B67" s="36" t="e">
        <f aca="true" t="shared" si="11" ref="B67:B72">C67</f>
        <v>#REF!</v>
      </c>
      <c r="C67" s="36" t="e">
        <f>#REF!</f>
        <v>#REF!</v>
      </c>
      <c r="D67" s="36" t="e">
        <f aca="true" t="shared" si="12" ref="D67:D72">IF(B67=C67,1,IF(C67=0,0,B67/C67))</f>
        <v>#REF!</v>
      </c>
      <c r="E67" s="38" t="s">
        <v>24</v>
      </c>
      <c r="F67" s="41" t="e">
        <f>IF(AND(D67&gt;=80%,D67&lt;=120%),2,IF(D67&lt;80%,1,3))</f>
        <v>#REF!</v>
      </c>
      <c r="G67" s="62" t="e">
        <f>#REF!</f>
        <v>#REF!</v>
      </c>
      <c r="H67" s="78" t="e">
        <f>#REF!</f>
        <v>#REF!</v>
      </c>
      <c r="I67" s="36" t="e">
        <f aca="true" t="shared" si="13" ref="I67:I72">IF(G67=H67,1,IF(H67=0,0,G67/H67))</f>
        <v>#REF!</v>
      </c>
      <c r="J67" s="38" t="s">
        <v>24</v>
      </c>
      <c r="K67" s="41" t="e">
        <f>IF(AND(I67&gt;=80%,I67&lt;=120%),2,IF(I67&lt;80%,1,3))</f>
        <v>#REF!</v>
      </c>
      <c r="L67" s="62" t="e">
        <f>#REF!</f>
        <v>#REF!</v>
      </c>
      <c r="M67" s="78" t="e">
        <f>#REF!</f>
        <v>#REF!</v>
      </c>
      <c r="N67" s="36" t="e">
        <f aca="true" t="shared" si="14" ref="N67:N72">IF(L67=M67,1,IF(M67=0,0,L67/M67))</f>
        <v>#REF!</v>
      </c>
      <c r="O67" s="38" t="s">
        <v>24</v>
      </c>
      <c r="P67" s="41" t="e">
        <f>IF(AND(N67&gt;=80%,N67&lt;=120%),2,IF(N67&lt;80%,1,3))</f>
        <v>#REF!</v>
      </c>
    </row>
    <row r="68" spans="1:16" ht="94.5">
      <c r="A68" s="33" t="s">
        <v>75</v>
      </c>
      <c r="B68" s="36" t="e">
        <f t="shared" si="11"/>
        <v>#REF!</v>
      </c>
      <c r="C68" s="36" t="e">
        <f>#REF!</f>
        <v>#REF!</v>
      </c>
      <c r="D68" s="36" t="e">
        <f t="shared" si="12"/>
        <v>#REF!</v>
      </c>
      <c r="E68" s="38" t="s">
        <v>13</v>
      </c>
      <c r="F68" s="41" t="e">
        <f>IF(AND(D68&gt;=80%,D68&lt;=120%),2,IF(D68&lt;80%,3,1))</f>
        <v>#REF!</v>
      </c>
      <c r="G68" s="62" t="e">
        <f>#REF!</f>
        <v>#REF!</v>
      </c>
      <c r="H68" s="78" t="e">
        <f>#REF!</f>
        <v>#REF!</v>
      </c>
      <c r="I68" s="36" t="e">
        <f t="shared" si="13"/>
        <v>#REF!</v>
      </c>
      <c r="J68" s="38" t="s">
        <v>13</v>
      </c>
      <c r="K68" s="41" t="e">
        <f>IF(AND(I68&gt;=80%,I68&lt;=120%),2,IF(I68&lt;80%,3,1))</f>
        <v>#REF!</v>
      </c>
      <c r="L68" s="62" t="e">
        <f>#REF!</f>
        <v>#REF!</v>
      </c>
      <c r="M68" s="78" t="e">
        <f>#REF!</f>
        <v>#REF!</v>
      </c>
      <c r="N68" s="36" t="e">
        <f t="shared" si="14"/>
        <v>#REF!</v>
      </c>
      <c r="O68" s="38" t="s">
        <v>13</v>
      </c>
      <c r="P68" s="41" t="e">
        <f>IF(AND(N68&gt;=80%,N68&lt;=120%),2,IF(N68&lt;80%,3,1))</f>
        <v>#REF!</v>
      </c>
    </row>
    <row r="69" spans="1:16" ht="126">
      <c r="A69" s="33" t="s">
        <v>76</v>
      </c>
      <c r="B69" s="36" t="e">
        <f t="shared" si="11"/>
        <v>#REF!</v>
      </c>
      <c r="C69" s="36" t="e">
        <f>#REF!</f>
        <v>#REF!</v>
      </c>
      <c r="D69" s="36" t="e">
        <f t="shared" si="12"/>
        <v>#REF!</v>
      </c>
      <c r="E69" s="38" t="s">
        <v>24</v>
      </c>
      <c r="F69" s="41" t="e">
        <f>IF(AND(D69&gt;=80%,D69&lt;=120%),2,IF(D69&lt;80%,1,3))</f>
        <v>#REF!</v>
      </c>
      <c r="G69" s="62" t="e">
        <f>#REF!</f>
        <v>#REF!</v>
      </c>
      <c r="H69" s="78" t="e">
        <f>#REF!</f>
        <v>#REF!</v>
      </c>
      <c r="I69" s="36" t="e">
        <f t="shared" si="13"/>
        <v>#REF!</v>
      </c>
      <c r="J69" s="38" t="s">
        <v>24</v>
      </c>
      <c r="K69" s="41" t="e">
        <f>IF(AND(I69&gt;=80%,I69&lt;=120%),2,IF(I69&lt;80%,1,3))</f>
        <v>#REF!</v>
      </c>
      <c r="L69" s="62" t="e">
        <f>#REF!</f>
        <v>#REF!</v>
      </c>
      <c r="M69" s="78" t="e">
        <f>#REF!</f>
        <v>#REF!</v>
      </c>
      <c r="N69" s="36" t="e">
        <f t="shared" si="14"/>
        <v>#REF!</v>
      </c>
      <c r="O69" s="38" t="s">
        <v>24</v>
      </c>
      <c r="P69" s="41" t="e">
        <f>IF(AND(N69&gt;=80%,N69&lt;=120%),2,IF(N69&lt;80%,1,3))</f>
        <v>#REF!</v>
      </c>
    </row>
    <row r="70" spans="1:16" ht="110.25">
      <c r="A70" s="75" t="s">
        <v>77</v>
      </c>
      <c r="B70" s="36" t="e">
        <f t="shared" si="11"/>
        <v>#REF!</v>
      </c>
      <c r="C70" s="36" t="e">
        <f>#REF!</f>
        <v>#REF!</v>
      </c>
      <c r="D70" s="36" t="e">
        <f t="shared" si="12"/>
        <v>#REF!</v>
      </c>
      <c r="E70" s="38" t="s">
        <v>24</v>
      </c>
      <c r="F70" s="41" t="e">
        <f>IF(AND(D70&gt;=80%,D70&lt;=120%),2,IF(D70&lt;80%,1,3))</f>
        <v>#REF!</v>
      </c>
      <c r="G70" s="62" t="e">
        <f>#REF!</f>
        <v>#REF!</v>
      </c>
      <c r="H70" s="78" t="e">
        <f>#REF!</f>
        <v>#REF!</v>
      </c>
      <c r="I70" s="36" t="e">
        <f t="shared" si="13"/>
        <v>#REF!</v>
      </c>
      <c r="J70" s="38" t="s">
        <v>24</v>
      </c>
      <c r="K70" s="41" t="e">
        <f>IF(AND(I70&gt;=80%,I70&lt;=120%),2,IF(I70&lt;80%,1,3))</f>
        <v>#REF!</v>
      </c>
      <c r="L70" s="62" t="e">
        <f>#REF!</f>
        <v>#REF!</v>
      </c>
      <c r="M70" s="78" t="e">
        <f>#REF!</f>
        <v>#REF!</v>
      </c>
      <c r="N70" s="36" t="e">
        <f t="shared" si="14"/>
        <v>#REF!</v>
      </c>
      <c r="O70" s="38" t="s">
        <v>24</v>
      </c>
      <c r="P70" s="41" t="e">
        <f>IF(AND(N70&gt;=80%,N70&lt;=120%),2,IF(N70&lt;80%,1,3))</f>
        <v>#REF!</v>
      </c>
    </row>
    <row r="71" spans="1:16" ht="78.75">
      <c r="A71" s="32" t="s">
        <v>78</v>
      </c>
      <c r="B71" s="36" t="e">
        <f t="shared" si="11"/>
        <v>#REF!</v>
      </c>
      <c r="C71" s="36" t="e">
        <f>#REF!</f>
        <v>#REF!</v>
      </c>
      <c r="D71" s="36" t="e">
        <f t="shared" si="12"/>
        <v>#REF!</v>
      </c>
      <c r="E71" s="38" t="s">
        <v>13</v>
      </c>
      <c r="F71" s="41" t="e">
        <f>IF(AND(D71&gt;=80%,D71&lt;=120%),2,IF(D71&lt;80%,3,1))</f>
        <v>#REF!</v>
      </c>
      <c r="G71" s="63" t="e">
        <f>#REF!</f>
        <v>#REF!</v>
      </c>
      <c r="H71" s="63" t="e">
        <f>#REF!</f>
        <v>#REF!</v>
      </c>
      <c r="I71" s="36" t="e">
        <f t="shared" si="13"/>
        <v>#REF!</v>
      </c>
      <c r="J71" s="38" t="s">
        <v>13</v>
      </c>
      <c r="K71" s="41" t="e">
        <f>IF(AND(I71&gt;=80%,I71&lt;=120%),2,IF(I71&lt;80%,3,1))</f>
        <v>#REF!</v>
      </c>
      <c r="L71" s="63" t="e">
        <f>#REF!</f>
        <v>#REF!</v>
      </c>
      <c r="M71" s="63" t="e">
        <f>#REF!</f>
        <v>#REF!</v>
      </c>
      <c r="N71" s="36" t="e">
        <f t="shared" si="14"/>
        <v>#REF!</v>
      </c>
      <c r="O71" s="38" t="s">
        <v>13</v>
      </c>
      <c r="P71" s="41" t="e">
        <f>IF(AND(N71&gt;=80%,N71&lt;=120%),2,IF(N71&lt;80%,3,1))</f>
        <v>#REF!</v>
      </c>
    </row>
    <row r="72" spans="1:16" ht="63">
      <c r="A72" s="32" t="s">
        <v>79</v>
      </c>
      <c r="B72" s="54" t="e">
        <f t="shared" si="11"/>
        <v>#REF!</v>
      </c>
      <c r="C72" s="38" t="e">
        <f>#REF!</f>
        <v>#REF!</v>
      </c>
      <c r="D72" s="36" t="e">
        <f t="shared" si="12"/>
        <v>#REF!</v>
      </c>
      <c r="E72" s="38" t="s">
        <v>13</v>
      </c>
      <c r="F72" s="41" t="e">
        <f>IF(AND(D72&gt;=80%,D72&lt;=120%),2,IF(D72&lt;80%,3,1))</f>
        <v>#REF!</v>
      </c>
      <c r="G72" s="63" t="e">
        <f>#REF!</f>
        <v>#REF!</v>
      </c>
      <c r="H72" s="63" t="e">
        <f>#REF!</f>
        <v>#REF!</v>
      </c>
      <c r="I72" s="36" t="e">
        <f t="shared" si="13"/>
        <v>#REF!</v>
      </c>
      <c r="J72" s="38" t="s">
        <v>13</v>
      </c>
      <c r="K72" s="41" t="e">
        <f>IF(AND(I72&gt;=80%,I72&lt;=120%),2,IF(I72&lt;80%,3,1))</f>
        <v>#REF!</v>
      </c>
      <c r="L72" s="63" t="e">
        <f>#REF!</f>
        <v>#REF!</v>
      </c>
      <c r="M72" s="63" t="e">
        <f>#REF!</f>
        <v>#REF!</v>
      </c>
      <c r="N72" s="36" t="e">
        <f t="shared" si="14"/>
        <v>#REF!</v>
      </c>
      <c r="O72" s="38" t="s">
        <v>13</v>
      </c>
      <c r="P72" s="41" t="e">
        <f>IF(AND(N72&gt;=80%,N72&lt;=120%),2,IF(N72&lt;80%,3,1))</f>
        <v>#REF!</v>
      </c>
    </row>
    <row r="73" spans="1:16" ht="31.5">
      <c r="A73" s="46" t="s">
        <v>41</v>
      </c>
      <c r="B73" s="52" t="s">
        <v>11</v>
      </c>
      <c r="C73" s="52" t="s">
        <v>11</v>
      </c>
      <c r="D73" s="53" t="s">
        <v>11</v>
      </c>
      <c r="E73" s="26"/>
      <c r="F73" s="41" t="e">
        <f>(F75+F76)/2</f>
        <v>#REF!</v>
      </c>
      <c r="G73" s="52" t="s">
        <v>11</v>
      </c>
      <c r="H73" s="52" t="s">
        <v>11</v>
      </c>
      <c r="I73" s="53" t="s">
        <v>11</v>
      </c>
      <c r="J73" s="26"/>
      <c r="K73" s="41" t="e">
        <f>(K75+K76)/2</f>
        <v>#REF!</v>
      </c>
      <c r="L73" s="52" t="s">
        <v>11</v>
      </c>
      <c r="M73" s="52" t="s">
        <v>11</v>
      </c>
      <c r="N73" s="53" t="s">
        <v>11</v>
      </c>
      <c r="O73" s="26"/>
      <c r="P73" s="41" t="e">
        <f>(P75+P76)/2</f>
        <v>#REF!</v>
      </c>
    </row>
    <row r="74" spans="1:16" ht="15.75">
      <c r="A74" s="32" t="s">
        <v>12</v>
      </c>
      <c r="B74" s="59"/>
      <c r="C74" s="59"/>
      <c r="D74" s="53"/>
      <c r="E74" s="26"/>
      <c r="F74" s="41"/>
      <c r="G74" s="59"/>
      <c r="H74" s="59"/>
      <c r="I74" s="53"/>
      <c r="J74" s="26"/>
      <c r="K74" s="41"/>
      <c r="L74" s="59"/>
      <c r="M74" s="59"/>
      <c r="N74" s="53"/>
      <c r="O74" s="26"/>
      <c r="P74" s="41"/>
    </row>
    <row r="75" spans="1:16" ht="47.25">
      <c r="A75" s="32" t="s">
        <v>80</v>
      </c>
      <c r="B75" s="54" t="e">
        <f aca="true" t="shared" si="15" ref="B75:B81">C75</f>
        <v>#REF!</v>
      </c>
      <c r="C75" s="38" t="e">
        <f>#REF!</f>
        <v>#REF!</v>
      </c>
      <c r="D75" s="36" t="e">
        <f>IF(B75=C75,1,IF(C75=0,0,B75/C75))</f>
        <v>#REF!</v>
      </c>
      <c r="E75" s="38" t="s">
        <v>24</v>
      </c>
      <c r="F75" s="41" t="e">
        <f>IF(AND(D75&gt;=80%,D75&lt;=120%),2,IF(D75&lt;80%,1,3))</f>
        <v>#REF!</v>
      </c>
      <c r="G75" s="63" t="e">
        <f>#REF!</f>
        <v>#REF!</v>
      </c>
      <c r="H75" s="63" t="e">
        <f>#REF!</f>
        <v>#REF!</v>
      </c>
      <c r="I75" s="36" t="e">
        <f>IF(G75=H75,1,IF(H75=0,0,G75/H75))</f>
        <v>#REF!</v>
      </c>
      <c r="J75" s="38" t="s">
        <v>24</v>
      </c>
      <c r="K75" s="41" t="e">
        <f>IF(AND(I75&gt;=80%,I75&lt;=120%),2,IF(I75&lt;80%,1,3))</f>
        <v>#REF!</v>
      </c>
      <c r="L75" s="63" t="e">
        <f>#REF!</f>
        <v>#REF!</v>
      </c>
      <c r="M75" s="63" t="e">
        <f>#REF!</f>
        <v>#REF!</v>
      </c>
      <c r="N75" s="36" t="e">
        <f>IF(L75=M75,1,IF(M75=0,0,L75/M75))</f>
        <v>#REF!</v>
      </c>
      <c r="O75" s="38" t="s">
        <v>24</v>
      </c>
      <c r="P75" s="41" t="e">
        <f>IF(AND(N75&gt;=80%,N75&lt;=120%),2,IF(N75&lt;80%,1,3))</f>
        <v>#REF!</v>
      </c>
    </row>
    <row r="76" spans="1:16" ht="63">
      <c r="A76" s="32" t="s">
        <v>81</v>
      </c>
      <c r="B76" s="52" t="s">
        <v>11</v>
      </c>
      <c r="C76" s="52" t="s">
        <v>11</v>
      </c>
      <c r="D76" s="53" t="e">
        <f>(D77+D78+D79)/3</f>
        <v>#REF!</v>
      </c>
      <c r="E76" s="38" t="s">
        <v>13</v>
      </c>
      <c r="F76" s="41" t="e">
        <f>IF(AND(D76&gt;=80%,D76&lt;=120%),2,IF(D76&lt;80%,3,1))</f>
        <v>#REF!</v>
      </c>
      <c r="G76" s="52" t="s">
        <v>11</v>
      </c>
      <c r="H76" s="52" t="s">
        <v>11</v>
      </c>
      <c r="I76" s="53" t="e">
        <f>(I77+I78+I79)/3</f>
        <v>#REF!</v>
      </c>
      <c r="J76" s="38" t="s">
        <v>13</v>
      </c>
      <c r="K76" s="41" t="e">
        <f>IF(AND(I76&gt;=80%,I76&lt;=120%),2,IF(I76&lt;80%,3,1))</f>
        <v>#REF!</v>
      </c>
      <c r="L76" s="52" t="s">
        <v>11</v>
      </c>
      <c r="M76" s="52" t="s">
        <v>11</v>
      </c>
      <c r="N76" s="53" t="e">
        <f>(N77+N78+N79)/3</f>
        <v>#REF!</v>
      </c>
      <c r="O76" s="38" t="s">
        <v>13</v>
      </c>
      <c r="P76" s="41" t="e">
        <f>IF(AND(N76&gt;=80%,N76&lt;=120%),2,IF(N76&lt;80%,3,1))</f>
        <v>#REF!</v>
      </c>
    </row>
    <row r="77" spans="1:16" ht="31.5">
      <c r="A77" s="32" t="s">
        <v>42</v>
      </c>
      <c r="B77" s="54" t="e">
        <f t="shared" si="15"/>
        <v>#REF!</v>
      </c>
      <c r="C77" s="38" t="e">
        <f>#REF!</f>
        <v>#REF!</v>
      </c>
      <c r="D77" s="36" t="e">
        <f>IF(B77=C77,1,IF(C77=0,0,B77/C77))</f>
        <v>#REF!</v>
      </c>
      <c r="E77" s="26"/>
      <c r="F77" s="41"/>
      <c r="G77" s="63" t="e">
        <f>#REF!</f>
        <v>#REF!</v>
      </c>
      <c r="H77" s="63" t="e">
        <f>#REF!</f>
        <v>#REF!</v>
      </c>
      <c r="I77" s="36" t="e">
        <f>IF(G77=H77,1,IF(H77=0,0,G77/H77))</f>
        <v>#REF!</v>
      </c>
      <c r="J77" s="26"/>
      <c r="K77" s="41"/>
      <c r="L77" s="63" t="e">
        <f>#REF!</f>
        <v>#REF!</v>
      </c>
      <c r="M77" s="63" t="e">
        <f>#REF!</f>
        <v>#REF!</v>
      </c>
      <c r="N77" s="36" t="e">
        <f>IF(L77=M77,1,IF(M77=0,0,L77/M77))</f>
        <v>#REF!</v>
      </c>
      <c r="O77" s="26"/>
      <c r="P77" s="41"/>
    </row>
    <row r="78" spans="1:16" ht="31.5">
      <c r="A78" s="32" t="s">
        <v>43</v>
      </c>
      <c r="B78" s="54" t="e">
        <f t="shared" si="15"/>
        <v>#REF!</v>
      </c>
      <c r="C78" s="38" t="e">
        <f>#REF!</f>
        <v>#REF!</v>
      </c>
      <c r="D78" s="36" t="e">
        <f>IF(B78=C78,1,IF(C78=0,0,B78/C78))</f>
        <v>#REF!</v>
      </c>
      <c r="E78" s="26"/>
      <c r="F78" s="41"/>
      <c r="G78" s="63" t="e">
        <f>#REF!</f>
        <v>#REF!</v>
      </c>
      <c r="H78" s="63" t="e">
        <f>#REF!</f>
        <v>#REF!</v>
      </c>
      <c r="I78" s="36" t="e">
        <f>IF(G78=H78,1,IF(H78=0,0,G78/H78))</f>
        <v>#REF!</v>
      </c>
      <c r="J78" s="26"/>
      <c r="K78" s="41"/>
      <c r="L78" s="63" t="e">
        <f>#REF!</f>
        <v>#REF!</v>
      </c>
      <c r="M78" s="63" t="e">
        <f>#REF!</f>
        <v>#REF!</v>
      </c>
      <c r="N78" s="36" t="e">
        <f>IF(L78=M78,1,IF(M78=0,0,L78/M78))</f>
        <v>#REF!</v>
      </c>
      <c r="O78" s="26"/>
      <c r="P78" s="41"/>
    </row>
    <row r="79" spans="1:16" ht="31.5">
      <c r="A79" s="32" t="s">
        <v>44</v>
      </c>
      <c r="B79" s="54" t="e">
        <f t="shared" si="15"/>
        <v>#REF!</v>
      </c>
      <c r="C79" s="38" t="e">
        <f>#REF!</f>
        <v>#REF!</v>
      </c>
      <c r="D79" s="36" t="e">
        <f>IF(B79=C79,1,IF(C79=0,0,B79/C79))</f>
        <v>#REF!</v>
      </c>
      <c r="E79" s="26"/>
      <c r="F79" s="68"/>
      <c r="G79" s="63" t="e">
        <f>#REF!</f>
        <v>#REF!</v>
      </c>
      <c r="H79" s="63" t="e">
        <f>#REF!</f>
        <v>#REF!</v>
      </c>
      <c r="I79" s="36" t="e">
        <f>IF(G79=H79,1,IF(H79=0,0,G79/H79))</f>
        <v>#REF!</v>
      </c>
      <c r="J79" s="26"/>
      <c r="K79" s="68"/>
      <c r="L79" s="63" t="e">
        <f>#REF!</f>
        <v>#REF!</v>
      </c>
      <c r="M79" s="63" t="e">
        <f>#REF!</f>
        <v>#REF!</v>
      </c>
      <c r="N79" s="36" t="e">
        <f>IF(L79=M79,1,IF(M79=0,0,L79/M79))</f>
        <v>#REF!</v>
      </c>
      <c r="O79" s="26"/>
      <c r="P79" s="68"/>
    </row>
    <row r="80" spans="1:16" ht="31.5">
      <c r="A80" s="46" t="s">
        <v>45</v>
      </c>
      <c r="B80" s="52" t="s">
        <v>11</v>
      </c>
      <c r="C80" s="52" t="s">
        <v>11</v>
      </c>
      <c r="D80" s="53" t="e">
        <f>D81</f>
        <v>#REF!</v>
      </c>
      <c r="E80" s="38" t="s">
        <v>24</v>
      </c>
      <c r="F80" s="41" t="e">
        <f>IF(AND(D80&gt;=80%,D80&lt;=120%),2,IF(D80&lt;80%,1,3))</f>
        <v>#REF!</v>
      </c>
      <c r="G80" s="52" t="s">
        <v>11</v>
      </c>
      <c r="H80" s="52" t="s">
        <v>11</v>
      </c>
      <c r="I80" s="53" t="e">
        <f>I81</f>
        <v>#REF!</v>
      </c>
      <c r="J80" s="38" t="s">
        <v>24</v>
      </c>
      <c r="K80" s="41" t="e">
        <f>IF(AND(I80&gt;=80%,I80&lt;=120%),2,IF(I80&lt;80%,1,3))</f>
        <v>#REF!</v>
      </c>
      <c r="L80" s="52" t="s">
        <v>11</v>
      </c>
      <c r="M80" s="52" t="s">
        <v>11</v>
      </c>
      <c r="N80" s="53" t="e">
        <f>N81</f>
        <v>#REF!</v>
      </c>
      <c r="O80" s="38" t="s">
        <v>24</v>
      </c>
      <c r="P80" s="41" t="e">
        <f>IF(AND(N80&gt;=80%,N80&lt;=120%),2,IF(N80&lt;80%,1,3))</f>
        <v>#REF!</v>
      </c>
    </row>
    <row r="81" spans="1:16" ht="63">
      <c r="A81" s="32" t="s">
        <v>46</v>
      </c>
      <c r="B81" s="54" t="e">
        <f t="shared" si="15"/>
        <v>#REF!</v>
      </c>
      <c r="C81" s="38" t="e">
        <f>#REF!</f>
        <v>#REF!</v>
      </c>
      <c r="D81" s="36" t="e">
        <f>IF(B81=C81,1,IF(C81=0,0,B81/C81))</f>
        <v>#REF!</v>
      </c>
      <c r="E81" s="35"/>
      <c r="F81" s="41"/>
      <c r="G81" s="63" t="e">
        <f>#REF!</f>
        <v>#REF!</v>
      </c>
      <c r="H81" s="63" t="e">
        <f>#REF!</f>
        <v>#REF!</v>
      </c>
      <c r="I81" s="36" t="e">
        <f>IF(G81=H81,1,IF(H81=0,0,G81/H81))</f>
        <v>#REF!</v>
      </c>
      <c r="J81" s="35"/>
      <c r="K81" s="41"/>
      <c r="L81" s="63" t="e">
        <f>#REF!</f>
        <v>#REF!</v>
      </c>
      <c r="M81" s="63" t="e">
        <f>#REF!</f>
        <v>#REF!</v>
      </c>
      <c r="N81" s="36" t="e">
        <f>IF(L81=M81,1,IF(M81=0,0,L81/M81))</f>
        <v>#REF!</v>
      </c>
      <c r="O81" s="35"/>
      <c r="P81" s="41"/>
    </row>
    <row r="82" spans="1:16" ht="94.5">
      <c r="A82" s="46" t="s">
        <v>47</v>
      </c>
      <c r="B82" s="52" t="s">
        <v>11</v>
      </c>
      <c r="C82" s="52" t="s">
        <v>11</v>
      </c>
      <c r="D82" s="53" t="s">
        <v>11</v>
      </c>
      <c r="E82" s="35"/>
      <c r="F82" s="41" t="e">
        <f>(F84+F85)/2</f>
        <v>#REF!</v>
      </c>
      <c r="G82" s="52" t="s">
        <v>11</v>
      </c>
      <c r="H82" s="52" t="s">
        <v>11</v>
      </c>
      <c r="I82" s="53" t="s">
        <v>11</v>
      </c>
      <c r="J82" s="35"/>
      <c r="K82" s="41" t="e">
        <f>(K84+K85)/2</f>
        <v>#REF!</v>
      </c>
      <c r="L82" s="52" t="s">
        <v>11</v>
      </c>
      <c r="M82" s="52" t="s">
        <v>11</v>
      </c>
      <c r="N82" s="53" t="s">
        <v>11</v>
      </c>
      <c r="O82" s="35"/>
      <c r="P82" s="41" t="e">
        <f>(P84+P85)/2</f>
        <v>#REF!</v>
      </c>
    </row>
    <row r="83" spans="1:16" ht="15.75">
      <c r="A83" s="32" t="s">
        <v>12</v>
      </c>
      <c r="B83" s="52"/>
      <c r="C83" s="52"/>
      <c r="D83" s="53"/>
      <c r="E83" s="26"/>
      <c r="F83" s="41"/>
      <c r="G83" s="52"/>
      <c r="H83" s="52"/>
      <c r="I83" s="53"/>
      <c r="J83" s="26"/>
      <c r="K83" s="41"/>
      <c r="L83" s="52"/>
      <c r="M83" s="52"/>
      <c r="N83" s="53"/>
      <c r="O83" s="26"/>
      <c r="P83" s="41"/>
    </row>
    <row r="84" spans="1:16" ht="63">
      <c r="A84" s="32" t="s">
        <v>82</v>
      </c>
      <c r="B84" s="54" t="e">
        <f>C84</f>
        <v>#REF!</v>
      </c>
      <c r="C84" s="38" t="e">
        <f>#REF!</f>
        <v>#REF!</v>
      </c>
      <c r="D84" s="36" t="e">
        <f>IF(B84=C84,1,IF(C84=0,0,B84/C84))</f>
        <v>#REF!</v>
      </c>
      <c r="E84" s="38" t="s">
        <v>24</v>
      </c>
      <c r="F84" s="41" t="e">
        <f>IF(AND(D84&gt;=80%,D84&lt;=120%),2,IF(D84&lt;80%,1,3))</f>
        <v>#REF!</v>
      </c>
      <c r="G84" s="63" t="e">
        <f>#REF!</f>
        <v>#REF!</v>
      </c>
      <c r="H84" s="63" t="e">
        <f>#REF!</f>
        <v>#REF!</v>
      </c>
      <c r="I84" s="36" t="e">
        <f>IF(G84=H84,1,IF(H84=0,0,G84/H84))</f>
        <v>#REF!</v>
      </c>
      <c r="J84" s="38" t="s">
        <v>24</v>
      </c>
      <c r="K84" s="41" t="e">
        <f>IF(AND(I84&gt;=80%,I84&lt;=120%),2,IF(I84&lt;80%,1,3))</f>
        <v>#REF!</v>
      </c>
      <c r="L84" s="63" t="e">
        <f>#REF!</f>
        <v>#REF!</v>
      </c>
      <c r="M84" s="63" t="e">
        <f>#REF!</f>
        <v>#REF!</v>
      </c>
      <c r="N84" s="36" t="e">
        <f>IF(L84=M84,1,IF(M84=0,0,L84/M84))</f>
        <v>#REF!</v>
      </c>
      <c r="O84" s="38" t="s">
        <v>24</v>
      </c>
      <c r="P84" s="41" t="e">
        <f>IF(AND(N84&gt;=80%,N84&lt;=120%),2,IF(N84&lt;80%,1,3))</f>
        <v>#REF!</v>
      </c>
    </row>
    <row r="85" spans="1:16" ht="126">
      <c r="A85" s="32" t="s">
        <v>83</v>
      </c>
      <c r="B85" s="50" t="e">
        <f>C85</f>
        <v>#REF!</v>
      </c>
      <c r="C85" s="50" t="e">
        <f>#REF!</f>
        <v>#REF!</v>
      </c>
      <c r="D85" s="36" t="e">
        <f>IF(B85=C85,1,IF(C85=0,0,B85/C85))</f>
        <v>#REF!</v>
      </c>
      <c r="E85" s="38" t="s">
        <v>13</v>
      </c>
      <c r="F85" s="41" t="e">
        <f>IF(AND(D85&gt;=80%,D85&lt;=120%),2,IF(D85&lt;80%,3,1))</f>
        <v>#REF!</v>
      </c>
      <c r="G85" s="65" t="e">
        <f>#REF!</f>
        <v>#REF!</v>
      </c>
      <c r="H85" s="65" t="e">
        <f>#REF!</f>
        <v>#REF!</v>
      </c>
      <c r="I85" s="36" t="e">
        <f>IF(G85=H85,1,IF(H85=0,0,G85/H85))</f>
        <v>#REF!</v>
      </c>
      <c r="J85" s="38" t="s">
        <v>13</v>
      </c>
      <c r="K85" s="41" t="e">
        <f>IF(AND(I85&gt;=80%,I85&lt;=120%),2,IF(I85&lt;80%,3,1))</f>
        <v>#REF!</v>
      </c>
      <c r="L85" s="65" t="e">
        <f>#REF!</f>
        <v>#REF!</v>
      </c>
      <c r="M85" s="65" t="e">
        <f>#REF!</f>
        <v>#REF!</v>
      </c>
      <c r="N85" s="36" t="e">
        <f>IF(L85=M85,1,IF(M85=0,0,L85/M85))</f>
        <v>#REF!</v>
      </c>
      <c r="O85" s="38" t="s">
        <v>13</v>
      </c>
      <c r="P85" s="41" t="e">
        <f>IF(AND(N85&gt;=80%,N85&lt;=120%),2,IF(N85&lt;80%,3,1))</f>
        <v>#REF!</v>
      </c>
    </row>
    <row r="86" spans="1:16" ht="32.25" thickBot="1">
      <c r="A86" s="34" t="s">
        <v>48</v>
      </c>
      <c r="B86" s="71" t="s">
        <v>11</v>
      </c>
      <c r="C86" s="71" t="s">
        <v>11</v>
      </c>
      <c r="D86" s="72" t="s">
        <v>11</v>
      </c>
      <c r="E86" s="71"/>
      <c r="F86" s="73" t="e">
        <f>(F82+F80+F73+F65+F64)/5</f>
        <v>#REF!</v>
      </c>
      <c r="G86" s="71" t="s">
        <v>11</v>
      </c>
      <c r="H86" s="71" t="s">
        <v>11</v>
      </c>
      <c r="I86" s="72" t="s">
        <v>11</v>
      </c>
      <c r="J86" s="71"/>
      <c r="K86" s="73" t="e">
        <f>(K82+K80+K73+K65+K64)/5</f>
        <v>#REF!</v>
      </c>
      <c r="L86" s="71" t="s">
        <v>11</v>
      </c>
      <c r="M86" s="71" t="s">
        <v>11</v>
      </c>
      <c r="N86" s="72" t="s">
        <v>11</v>
      </c>
      <c r="O86" s="71"/>
      <c r="P86" s="73" t="e">
        <f>(P82+P80+P73+P65+P64)/5</f>
        <v>#REF!</v>
      </c>
    </row>
  </sheetData>
  <sheetProtection/>
  <mergeCells count="41">
    <mergeCell ref="A2:F2"/>
    <mergeCell ref="A3:F3"/>
    <mergeCell ref="A5:A6"/>
    <mergeCell ref="B5:C5"/>
    <mergeCell ref="D5:D6"/>
    <mergeCell ref="E5:E6"/>
    <mergeCell ref="F5:F6"/>
    <mergeCell ref="F33:F34"/>
    <mergeCell ref="A61:A62"/>
    <mergeCell ref="B61:C61"/>
    <mergeCell ref="D61:D62"/>
    <mergeCell ref="E61:E62"/>
    <mergeCell ref="F61:F62"/>
    <mergeCell ref="A33:A34"/>
    <mergeCell ref="B33:C33"/>
    <mergeCell ref="D33:D34"/>
    <mergeCell ref="E33:E34"/>
    <mergeCell ref="J5:J6"/>
    <mergeCell ref="K5:K6"/>
    <mergeCell ref="G33:H33"/>
    <mergeCell ref="I33:I34"/>
    <mergeCell ref="J33:J34"/>
    <mergeCell ref="K33:K34"/>
    <mergeCell ref="G61:H61"/>
    <mergeCell ref="I61:I62"/>
    <mergeCell ref="J61:J62"/>
    <mergeCell ref="K61:K62"/>
    <mergeCell ref="L5:M5"/>
    <mergeCell ref="N5:N6"/>
    <mergeCell ref="L61:M61"/>
    <mergeCell ref="N61:N62"/>
    <mergeCell ref="G5:H5"/>
    <mergeCell ref="I5:I6"/>
    <mergeCell ref="O61:O62"/>
    <mergeCell ref="P61:P62"/>
    <mergeCell ref="O5:O6"/>
    <mergeCell ref="P5:P6"/>
    <mergeCell ref="L33:M33"/>
    <mergeCell ref="N33:N34"/>
    <mergeCell ref="O33:O34"/>
    <mergeCell ref="P33:P34"/>
  </mergeCells>
  <printOptions/>
  <pageMargins left="0.7874015748031497" right="0.31496062992125984" top="0.32" bottom="0.3937007874015748" header="0.1968503937007874" footer="0.1968503937007874"/>
  <pageSetup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9" max="31" width="8.625" style="0" customWidth="1"/>
  </cols>
  <sheetData>
    <row r="1" spans="1:35" ht="12.7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</row>
    <row r="2" spans="1:35" ht="12.75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</row>
    <row r="3" spans="1:35" ht="12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</row>
    <row r="4" spans="1:35" ht="12.75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</row>
    <row r="5" spans="1:35" ht="12.75">
      <c r="A5" s="147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</row>
    <row r="6" spans="1:35" ht="12.7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</row>
    <row r="7" spans="1:35" ht="12.75">
      <c r="A7" s="148"/>
      <c r="B7" s="151"/>
      <c r="C7" s="151"/>
      <c r="D7" s="148"/>
      <c r="E7" s="148"/>
      <c r="F7" s="148"/>
      <c r="G7" s="148"/>
      <c r="H7" s="148"/>
      <c r="I7" s="154"/>
      <c r="J7" s="155"/>
      <c r="K7" s="155"/>
      <c r="L7" s="155"/>
      <c r="M7" s="155"/>
      <c r="N7" s="155"/>
      <c r="O7" s="155"/>
      <c r="P7" s="156"/>
      <c r="Q7" s="154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6"/>
      <c r="AC7" s="148"/>
      <c r="AD7" s="148"/>
      <c r="AE7" s="148"/>
      <c r="AF7" s="148"/>
      <c r="AG7" s="148"/>
      <c r="AH7" s="148"/>
      <c r="AI7" s="148"/>
    </row>
    <row r="8" spans="1:35" ht="12.75">
      <c r="A8" s="149"/>
      <c r="B8" s="152"/>
      <c r="C8" s="152"/>
      <c r="D8" s="149"/>
      <c r="E8" s="149"/>
      <c r="F8" s="149"/>
      <c r="G8" s="149"/>
      <c r="H8" s="149"/>
      <c r="I8" s="154"/>
      <c r="J8" s="155"/>
      <c r="K8" s="155"/>
      <c r="L8" s="155"/>
      <c r="M8" s="156"/>
      <c r="N8" s="148"/>
      <c r="O8" s="148"/>
      <c r="P8" s="148"/>
      <c r="Q8" s="154"/>
      <c r="R8" s="155"/>
      <c r="S8" s="155"/>
      <c r="T8" s="155"/>
      <c r="U8" s="155"/>
      <c r="V8" s="155"/>
      <c r="W8" s="155"/>
      <c r="X8" s="155"/>
      <c r="Y8" s="156"/>
      <c r="Z8" s="148"/>
      <c r="AA8" s="148"/>
      <c r="AB8" s="148"/>
      <c r="AC8" s="149"/>
      <c r="AD8" s="149"/>
      <c r="AE8" s="149"/>
      <c r="AF8" s="149"/>
      <c r="AG8" s="149"/>
      <c r="AH8" s="149"/>
      <c r="AI8" s="149"/>
    </row>
    <row r="9" spans="1:35" ht="12.75">
      <c r="A9" s="149"/>
      <c r="B9" s="152"/>
      <c r="C9" s="152"/>
      <c r="D9" s="149"/>
      <c r="E9" s="149"/>
      <c r="F9" s="149"/>
      <c r="G9" s="149"/>
      <c r="H9" s="149"/>
      <c r="I9" s="157"/>
      <c r="J9" s="158"/>
      <c r="K9" s="157"/>
      <c r="L9" s="158"/>
      <c r="M9" s="148"/>
      <c r="N9" s="149"/>
      <c r="O9" s="149"/>
      <c r="P9" s="149"/>
      <c r="Q9" s="157"/>
      <c r="R9" s="158"/>
      <c r="S9" s="157"/>
      <c r="T9" s="158"/>
      <c r="U9" s="148"/>
      <c r="V9" s="148"/>
      <c r="W9" s="148"/>
      <c r="X9" s="148"/>
      <c r="Y9" s="148"/>
      <c r="Z9" s="149"/>
      <c r="AA9" s="149"/>
      <c r="AB9" s="149"/>
      <c r="AC9" s="149"/>
      <c r="AD9" s="149"/>
      <c r="AE9" s="149"/>
      <c r="AF9" s="149"/>
      <c r="AG9" s="149"/>
      <c r="AH9" s="149"/>
      <c r="AI9" s="149"/>
    </row>
    <row r="10" spans="1:35" ht="12.75">
      <c r="A10" s="150"/>
      <c r="B10" s="153"/>
      <c r="C10" s="153"/>
      <c r="D10" s="150"/>
      <c r="E10" s="150"/>
      <c r="F10" s="150"/>
      <c r="G10" s="150"/>
      <c r="H10" s="150"/>
      <c r="I10" s="82"/>
      <c r="J10" s="82"/>
      <c r="K10" s="82"/>
      <c r="L10" s="82"/>
      <c r="M10" s="150"/>
      <c r="N10" s="150"/>
      <c r="O10" s="150"/>
      <c r="P10" s="150"/>
      <c r="Q10" s="82"/>
      <c r="R10" s="82"/>
      <c r="S10" s="82"/>
      <c r="T10" s="82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</row>
    <row r="11" spans="1:35" ht="12.75">
      <c r="A11" s="83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</row>
    <row r="12" spans="1:35" ht="12.75">
      <c r="A12" s="85"/>
      <c r="B12" s="86"/>
      <c r="C12" s="87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8"/>
      <c r="AD12" s="88"/>
      <c r="AE12" s="88"/>
      <c r="AF12" s="89"/>
      <c r="AG12" s="90"/>
      <c r="AH12" s="85"/>
      <c r="AI12" s="85"/>
    </row>
    <row r="13" spans="1:35" ht="12.75">
      <c r="A13" s="85"/>
      <c r="B13" s="86"/>
      <c r="C13" s="86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8"/>
      <c r="AD13" s="88"/>
      <c r="AE13" s="88"/>
      <c r="AF13" s="89"/>
      <c r="AG13" s="90"/>
      <c r="AH13" s="85"/>
      <c r="AI13" s="85"/>
    </row>
    <row r="14" spans="1:35" ht="12.75">
      <c r="A14" s="85"/>
      <c r="B14" s="86"/>
      <c r="C14" s="86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8"/>
      <c r="AD14" s="88"/>
      <c r="AE14" s="88"/>
      <c r="AF14" s="89"/>
      <c r="AG14" s="90"/>
      <c r="AH14" s="85"/>
      <c r="AI14" s="85"/>
    </row>
  </sheetData>
  <sheetProtection/>
  <mergeCells count="38">
    <mergeCell ref="X9:X10"/>
    <mergeCell ref="Y9:Y10"/>
    <mergeCell ref="M9:M10"/>
    <mergeCell ref="Q9:R9"/>
    <mergeCell ref="S9:T9"/>
    <mergeCell ref="U9:U10"/>
    <mergeCell ref="V9:V10"/>
    <mergeCell ref="W9:W10"/>
    <mergeCell ref="AF7:AF10"/>
    <mergeCell ref="AG7:AG10"/>
    <mergeCell ref="AH7:AH10"/>
    <mergeCell ref="AI7:AI10"/>
    <mergeCell ref="I8:M8"/>
    <mergeCell ref="N8:N10"/>
    <mergeCell ref="O8:O10"/>
    <mergeCell ref="P8:P10"/>
    <mergeCell ref="Q8:Y8"/>
    <mergeCell ref="Z8:Z10"/>
    <mergeCell ref="H7:H10"/>
    <mergeCell ref="I7:P7"/>
    <mergeCell ref="Q7:AB7"/>
    <mergeCell ref="AC7:AC10"/>
    <mergeCell ref="AD7:AD10"/>
    <mergeCell ref="AE7:AE10"/>
    <mergeCell ref="AA8:AA10"/>
    <mergeCell ref="AB8:AB10"/>
    <mergeCell ref="I9:J9"/>
    <mergeCell ref="K9:L9"/>
    <mergeCell ref="A2:AI2"/>
    <mergeCell ref="A4:AI4"/>
    <mergeCell ref="A5:AI5"/>
    <mergeCell ref="A7:A10"/>
    <mergeCell ref="B7:B10"/>
    <mergeCell ref="C7:C10"/>
    <mergeCell ref="D7:D10"/>
    <mergeCell ref="E7:E10"/>
    <mergeCell ref="F7:F10"/>
    <mergeCell ref="G7:G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Бутакова Марина Александровна</cp:lastModifiedBy>
  <cp:lastPrinted>2018-03-19T09:30:27Z</cp:lastPrinted>
  <dcterms:created xsi:type="dcterms:W3CDTF">2008-10-01T13:21:49Z</dcterms:created>
  <dcterms:modified xsi:type="dcterms:W3CDTF">2019-02-28T10:49:07Z</dcterms:modified>
  <cp:category/>
  <cp:version/>
  <cp:contentType/>
  <cp:contentStatus/>
</cp:coreProperties>
</file>