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30" yWindow="90" windowWidth="13665" windowHeight="12975" activeTab="0"/>
  </bookViews>
  <sheets>
    <sheet name="Титул" sheetId="1" r:id="rId1"/>
    <sheet name="пр.6.1." sheetId="2" r:id="rId2"/>
    <sheet name="пр.6.2." sheetId="3" r:id="rId3"/>
    <sheet name="пр.6.3." sheetId="4" r:id="rId4"/>
    <sheet name="пр.7.1." sheetId="5" r:id="rId5"/>
    <sheet name="пр.7.2." sheetId="6" r:id="rId6"/>
    <sheet name="пр.8." sheetId="7" r:id="rId7"/>
    <sheet name="пр.9." sheetId="8" r:id="rId8"/>
    <sheet name="пр.11.1." sheetId="9" r:id="rId9"/>
    <sheet name="пр.13." sheetId="10" r:id="rId10"/>
  </sheets>
  <definedNames>
    <definedName name="_xlnm.Print_Area" localSheetId="8">'пр.11.1.'!$A$1:$J$51</definedName>
    <definedName name="_xlnm.Print_Area" localSheetId="9">'пр.13.'!$A$1:$K$24</definedName>
    <definedName name="_xlnm.Print_Area" localSheetId="1">'пр.6.1.'!$A$1:$M$53</definedName>
    <definedName name="_xlnm.Print_Area" localSheetId="2">'пр.6.2.'!$A$1:$E$49</definedName>
    <definedName name="_xlnm.Print_Area" localSheetId="3">'пр.6.3.'!$A$1:$F$24</definedName>
    <definedName name="_xlnm.Print_Area" localSheetId="4">'пр.7.1.'!$A$1:$W$69</definedName>
    <definedName name="_xlnm.Print_Area" localSheetId="6">'пр.8.'!$A$1:$M$47</definedName>
    <definedName name="_xlnm.Print_Area" localSheetId="7">'пр.9.'!$A$1:$V$21</definedName>
  </definedNames>
  <calcPr fullCalcOnLoad="1"/>
</workbook>
</file>

<file path=xl/sharedStrings.xml><?xml version="1.0" encoding="utf-8"?>
<sst xmlns="http://schemas.openxmlformats.org/spreadsheetml/2006/main" count="626" uniqueCount="296">
  <si>
    <t>Приложение № 7.1
к Приказу Минэнерго России
от 24.03.2010 № 114</t>
  </si>
  <si>
    <t>Утверждаю</t>
  </si>
  <si>
    <t>______________________ В.И. Дубровских</t>
  </si>
  <si>
    <t>№ №</t>
  </si>
  <si>
    <t>Наименование объекта</t>
  </si>
  <si>
    <t>Остаток стоимости
на начало
года *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</si>
  <si>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</si>
  <si>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</si>
  <si>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Осталось профинанси-
ровать по ре-
зультатам отчетного периода *</t>
  </si>
  <si>
    <t>Отклонение ***</t>
  </si>
  <si>
    <t>Причины отклонений</t>
  </si>
  <si>
    <t>всего</t>
  </si>
  <si>
    <t>I кв.</t>
  </si>
  <si>
    <t>II кв.</t>
  </si>
  <si>
    <t>III кв.</t>
  </si>
  <si>
    <t>IV кв.</t>
  </si>
  <si>
    <t>млн. рублей</t>
  </si>
  <si>
    <t>%</t>
  </si>
  <si>
    <t>в том числе за счет</t>
  </si>
  <si>
    <t>план **</t>
  </si>
  <si>
    <t>факт ***</t>
  </si>
  <si>
    <t>план</t>
  </si>
  <si>
    <t>факт</t>
  </si>
  <si>
    <t>за отчетный квартал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</si>
  <si>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</si>
  <si>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</si>
  <si>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ВСЕГО</t>
  </si>
  <si>
    <t>1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</si>
  <si>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</si>
  <si>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</si>
  <si>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</si>
  <si>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2</t>
  </si>
  <si>
    <t>3</t>
  </si>
  <si>
    <t>4</t>
  </si>
  <si>
    <t>1.2</t>
  </si>
  <si>
    <t>Создание систем противоаварийной и режимной автоматики</t>
  </si>
  <si>
    <t>1.3</t>
  </si>
  <si>
    <t>Создание систем телемеханики
и связи</t>
  </si>
  <si>
    <t>Объект 1</t>
  </si>
  <si>
    <t>Объект 2</t>
  </si>
  <si>
    <t>…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</si>
  <si>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</si>
  <si>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</si>
  <si>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</si>
  <si>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</si>
  <si>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</si>
  <si>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</si>
  <si>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</si>
  <si>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</si>
  <si>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</si>
  <si>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В ценах отчетного года.</t>
  </si>
  <si>
    <t>**</t>
  </si>
  <si>
    <t>План согласно утвержденной инвестиционной программе.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</si>
  <si>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</si>
  <si>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</si>
  <si>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</si>
  <si>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</si>
  <si>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</si>
  <si>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</si>
  <si>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 с НДС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</si>
  <si>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</si>
  <si>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</si>
  <si>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</si>
  <si>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</si>
  <si>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</si>
  <si>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</si>
  <si>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</si>
  <si>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</si>
  <si>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</si>
  <si>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</si>
  <si>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</si>
  <si>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</si>
  <si>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</si>
  <si>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</si>
  <si>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</si>
  <si>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</si>
  <si>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</si>
  <si>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</si>
  <si>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</si>
  <si>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</si>
  <si>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</si>
  <si>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</si>
  <si>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</si>
  <si>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</si>
  <si>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</si>
  <si>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</si>
  <si>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</si>
  <si>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</si>
  <si>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</si>
  <si>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</si>
  <si>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</si>
  <si>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</si>
  <si>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</si>
  <si>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</si>
  <si>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</si>
  <si>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</si>
  <si>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</si>
  <si>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</si>
  <si>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</si>
  <si>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</si>
  <si>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</si>
  <si>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</si>
  <si>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</si>
  <si>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</si>
  <si>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</si>
  <si>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</si>
  <si>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</si>
  <si>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</si>
  <si>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</si>
  <si>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</si>
  <si>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</si>
  <si>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</si>
  <si>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</si>
  <si>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</si>
  <si>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</si>
  <si>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Отчет об исполнении основных этапов работ по реализации инвестиционной программы компании в отчетном году (представляется ежеквартально)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</si>
  <si>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</si>
  <si>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</si>
  <si>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</si>
  <si>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</si>
  <si>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</si>
  <si>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</si>
  <si>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</si>
  <si>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</si>
  <si>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</si>
  <si>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</si>
  <si>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</si>
  <si>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</si>
  <si>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</si>
  <si>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</si>
  <si>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</si>
  <si>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</si>
  <si>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</si>
  <si>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</si>
  <si>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</si>
  <si>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</si>
  <si>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</si>
  <si>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</si>
  <si>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</si>
  <si>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</si>
  <si>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</si>
  <si>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</si>
  <si>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</si>
  <si>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</si>
  <si>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9
к Приказу Минэнерго России
от 24.03.2010 № 114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</si>
  <si>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</si>
  <si>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</si>
  <si>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</si>
  <si>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</si>
  <si>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</si>
  <si>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11.1
к Приказу Минэнерго России
от 24.03.2010 № 114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</si>
  <si>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</si>
  <si>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</si>
  <si>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</si>
  <si>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</si>
  <si>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</si>
  <si>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</si>
  <si>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</si>
  <si>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</si>
  <si>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</si>
  <si>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Предпроектный и проектный этап</t>
  </si>
  <si>
    <t xml:space="preserve"> 1.1. </t>
  </si>
  <si>
    <t>Разработка ТУ на проектирование</t>
  </si>
  <si>
    <t xml:space="preserve"> 1.2. </t>
  </si>
  <si>
    <t>Проведение конкурсных процедур на выполнение ПИР</t>
  </si>
  <si>
    <t xml:space="preserve"> 1.3. </t>
  </si>
  <si>
    <t>Заключение договора на разработку проектной документации</t>
  </si>
  <si>
    <t xml:space="preserve"> 1.4. </t>
  </si>
  <si>
    <t>Утверждение проектной документации</t>
  </si>
  <si>
    <t xml:space="preserve"> 1.5. </t>
  </si>
  <si>
    <t>Разработка рабочей документации</t>
  </si>
  <si>
    <t xml:space="preserve"> 1.6. </t>
  </si>
  <si>
    <t>Получение положительного заключения Ростехнадзора на проектную документацию</t>
  </si>
  <si>
    <t>Организационный этап</t>
  </si>
  <si>
    <t xml:space="preserve"> 2.1. </t>
  </si>
  <si>
    <t>Проведение конкурсных процедур на выполнение СМР</t>
  </si>
  <si>
    <t xml:space="preserve"> 2.2. </t>
  </si>
  <si>
    <t>Заключение договора подряда</t>
  </si>
  <si>
    <t xml:space="preserve"> 2.3. </t>
  </si>
  <si>
    <t>Получение правоустанавливающих документов для выделения земельного участка под строительство</t>
  </si>
  <si>
    <t xml:space="preserve"> 2.4. </t>
  </si>
  <si>
    <t xml:space="preserve">Получение разрешительной документации для реализации СМР
</t>
  </si>
  <si>
    <t>Сетевое строительство (реконструкция) и пусконаладочные работы</t>
  </si>
  <si>
    <t xml:space="preserve"> 3.1. </t>
  </si>
  <si>
    <t xml:space="preserve">Подготовка площадки строительства для подстанций, 
трассы - для ЛЭП
</t>
  </si>
  <si>
    <t xml:space="preserve"> 3.2. </t>
  </si>
  <si>
    <t>Поставка основного оборудования</t>
  </si>
  <si>
    <t xml:space="preserve"> 3.3. </t>
  </si>
  <si>
    <t>Монтаж основного оборудования</t>
  </si>
  <si>
    <t xml:space="preserve"> 3.4. </t>
  </si>
  <si>
    <t>Пусконаладочные работы</t>
  </si>
  <si>
    <t xml:space="preserve"> 3.5. </t>
  </si>
  <si>
    <t>Завершение строительства</t>
  </si>
  <si>
    <t>Испытания и ввод в эксплуатацию</t>
  </si>
  <si>
    <t xml:space="preserve"> 4.1. </t>
  </si>
  <si>
    <t>Комплексное опробование оборудования</t>
  </si>
  <si>
    <t xml:space="preserve"> 4.2. </t>
  </si>
  <si>
    <t>Оформление (подписание) актов о выполнении работ</t>
  </si>
  <si>
    <t xml:space="preserve"> 4.3. </t>
  </si>
  <si>
    <t>Получение разрешения на ввод объекта в эксплуатацию</t>
  </si>
  <si>
    <t xml:space="preserve"> 4.4. </t>
  </si>
  <si>
    <t>Ввод в эксплуатацию объекта сетевого строительства</t>
  </si>
  <si>
    <t>Приложение № 13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</si>
  <si>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</si>
  <si>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</si>
  <si>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</si>
  <si>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</si>
  <si>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</si>
  <si>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</si>
  <si>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</si>
  <si>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</si>
  <si>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</si>
  <si>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</si>
  <si>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</si>
  <si>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</si>
  <si>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</si>
  <si>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План, согласно утвержденной инвестиционной программе.</t>
  </si>
  <si>
    <t>УТВЕРЖДАЮ:</t>
  </si>
  <si>
    <t>__________________В.И. Дубровских</t>
  </si>
  <si>
    <t>М.П.</t>
  </si>
  <si>
    <t xml:space="preserve">ОТЧЕТ ОБ ИСПОЛНЕНИИ </t>
  </si>
  <si>
    <t>ИНВЕСТИЦИОННОЙ ПРОГРАММЫ</t>
  </si>
  <si>
    <t>Приложение № 7.2 к Приказу Минэнерго России от 24.03.2010 № 114</t>
  </si>
  <si>
    <t>Объем финансирования [2015 год]</t>
  </si>
  <si>
    <t>Отклонение от плана реализации инвестиционной программы обусловлено с исполнение ФЗ-223 (проведение конкурсных процедур на сайте Гос.Закупок) и отсутствием авансовых платежей в договорах.</t>
  </si>
  <si>
    <t>ВЛЗ-6кВ-2,5 км</t>
  </si>
  <si>
    <t>ОРУ-35кВ              тр-р 35/6 кВ             КРУН-6 кВ-6 ячеек</t>
  </si>
  <si>
    <t>ВЛЗ-10кВ-2,5 км</t>
  </si>
  <si>
    <t>284 шт</t>
  </si>
  <si>
    <t>2015 г.</t>
  </si>
  <si>
    <t>Ж/Б</t>
  </si>
  <si>
    <t>"_____" ______________  2016 г.</t>
  </si>
  <si>
    <t>г. ПЕРМЬ 2016 год</t>
  </si>
  <si>
    <t>за 2015 год</t>
  </si>
  <si>
    <t>Отчет о вводах/выводах объектов (за  2015 года)</t>
  </si>
  <si>
    <t>Отчет о техническом состоянии объекта
(за 2015 года)</t>
  </si>
  <si>
    <t>Приложение № 6.1</t>
  </si>
  <si>
    <t>Отчет об исполнении инвестиционной программы, млн. рублей с НДС</t>
  </si>
  <si>
    <t>Остаток стоимости
на начало года *</t>
  </si>
  <si>
    <t>Объем финансирования
[2014 год]</t>
  </si>
  <si>
    <t>Освоено (закрыто актами выпол-
ненных работ)
млн. рублей</t>
  </si>
  <si>
    <t>Введено (оформ-
лено актами ввода
в экплуа-
тацию)
млн. рублей</t>
  </si>
  <si>
    <t>Осталось профинан-
сировать
по резуль-
татам отчетного периода *</t>
  </si>
  <si>
    <t>уточнения стоимости
по резуль-
татам утверж-
денной ПСД</t>
  </si>
  <si>
    <t>уточнения стоимости
по резуль-
татам закупоч-
ных процедур</t>
  </si>
  <si>
    <t>ВСЕГО,</t>
  </si>
  <si>
    <t>Техническое перевоору-
жение и реконструкция</t>
  </si>
  <si>
    <t>Энергосбережение
и повышение энергети-
ческой эффективности</t>
  </si>
  <si>
    <t>Создание систем противоаварийной
и режимной автоматики</t>
  </si>
  <si>
    <t>Создание систем телемеханики и связи</t>
  </si>
  <si>
    <t>Оплата процентов
за привлеченные
кредитные ресурсы</t>
  </si>
  <si>
    <t>Приложение № 6.2</t>
  </si>
  <si>
    <t>Отчет об источниках финансирования инвестиционных программ, млн. рублей
(представляется ежегодно)</t>
  </si>
  <si>
    <t>1.1.1</t>
  </si>
  <si>
    <t>1.1.2</t>
  </si>
  <si>
    <t>1.1.3</t>
  </si>
  <si>
    <t>1.1.3.1</t>
  </si>
  <si>
    <t>1.1.3.2</t>
  </si>
  <si>
    <t>1.1.4</t>
  </si>
  <si>
    <t>1.2.1</t>
  </si>
  <si>
    <t>1.2.2</t>
  </si>
  <si>
    <t>1.2.3</t>
  </si>
  <si>
    <t>1.4.1</t>
  </si>
  <si>
    <t>1.5</t>
  </si>
  <si>
    <t>2.3</t>
  </si>
  <si>
    <t>2.4</t>
  </si>
  <si>
    <t>2.5</t>
  </si>
  <si>
    <t>2.6</t>
  </si>
  <si>
    <t>2.7</t>
  </si>
  <si>
    <t>Приложение № 6.3</t>
  </si>
  <si>
    <t>МВт, Гкал/час, км</t>
  </si>
  <si>
    <t>ЛЭП</t>
  </si>
  <si>
    <t>Подстанции</t>
  </si>
  <si>
    <t>* План в соответствии с утвержденной инвестиционной программой.</t>
  </si>
  <si>
    <t>"_____" ______________ 2016 г.</t>
  </si>
  <si>
    <t>Объем финансирования
[2015 год]</t>
  </si>
  <si>
    <t>Отчет о вводах/выводах объектов
за 2015 год</t>
  </si>
  <si>
    <t>Отчет об исполнении инвестиционной программы ОАО "КС-Прикамье" за  2015 год, млн. рублей с НДС</t>
  </si>
  <si>
    <t xml:space="preserve"> 2015 год</t>
  </si>
  <si>
    <t>Отчет об исполнении сетевых графиков строительства проектов
(за  2015 год)</t>
  </si>
  <si>
    <t>-</t>
  </si>
  <si>
    <t>+</t>
  </si>
  <si>
    <t>Строительство электросетевых объектов для электроснабжения земельных участков, выделяемых многодетным семьям д.Шарапы (ПИР)</t>
  </si>
  <si>
    <t>Строительство электросетевых объектов для электроснабжения земельных участков, выделяемых многодетным семьям д.Суханово (ПИР)</t>
  </si>
  <si>
    <t>Строительство РП, ТП Правобережный район (вынос сетей)</t>
  </si>
  <si>
    <t>Строительство электросетевых объектов для электроснабжения к/ра "Авангард" (ПИР)</t>
  </si>
  <si>
    <t>4/630 кВа</t>
  </si>
  <si>
    <t>1,5 МВт</t>
  </si>
  <si>
    <t>ААБЛ; СИП</t>
  </si>
  <si>
    <t>7/630 кВа</t>
  </si>
  <si>
    <t>8/630 кВа</t>
  </si>
  <si>
    <t>2,3 МВт</t>
  </si>
  <si>
    <t>2/630 кВа</t>
  </si>
  <si>
    <t>0,3 МВт</t>
  </si>
  <si>
    <t>ООО "БЭК"</t>
  </si>
  <si>
    <t>Генеральный директор ООО "БЭК"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</si>
</sst>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0000000"/>
    <numFmt numFmtId="166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i/>
      <sz val="7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2"/>
      <name val="Arial Cyr"/>
      <family val="0"/>
    </font>
    <font>
      <sz val="24"/>
      <name val="Times New Roman"/>
      <family val="1"/>
    </font>
    <font>
      <sz val="14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12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center" wrapText="1"/>
    </xf>
    <xf numFmtId="4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165" fontId="9" fillId="0" borderId="0" xfId="0" applyNumberFormat="1" applyFont="1" applyFill="1" applyAlignment="1">
      <alignment/>
    </xf>
    <xf numFmtId="4" fontId="10" fillId="0" borderId="19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" fontId="9" fillId="0" borderId="0" xfId="0" applyNumberFormat="1" applyFont="1" applyAlignment="1">
      <alignment/>
    </xf>
    <xf numFmtId="0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10" fillId="0" borderId="11" xfId="55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4" fontId="9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2" fontId="6" fillId="0" borderId="36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wrapText="1"/>
    </xf>
    <xf numFmtId="49" fontId="6" fillId="0" borderId="3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/>
    </xf>
    <xf numFmtId="49" fontId="12" fillId="0" borderId="3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12" fillId="0" borderId="37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166" fontId="15" fillId="33" borderId="11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right"/>
    </xf>
    <xf numFmtId="0" fontId="6" fillId="0" borderId="39" xfId="0" applyFont="1" applyBorder="1" applyAlignment="1">
      <alignment horizontal="left" vertical="center" wrapText="1"/>
    </xf>
    <xf numFmtId="49" fontId="9" fillId="0" borderId="32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 wrapText="1"/>
    </xf>
    <xf numFmtId="43" fontId="6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0" fillId="0" borderId="2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44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0" fillId="0" borderId="5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tabSelected="1" view="pageBreakPreview" zoomScale="60" zoomScalePageLayoutView="0" workbookViewId="0" topLeftCell="A1">
      <selection activeCell="AM9" sqref="AM9"/>
    </sheetView>
  </sheetViews>
  <sheetFormatPr defaultColWidth="9.00390625" defaultRowHeight="12.75"/>
  <cols>
    <col min="6" max="6" width="16.00390625" style="0" customWidth="1"/>
  </cols>
  <sheetData>
    <row r="1" spans="2:10" ht="12.75">
      <c r="B1" s="69"/>
      <c r="C1" s="69"/>
      <c r="D1" s="69"/>
      <c r="E1" s="69"/>
      <c r="F1" s="69"/>
      <c r="G1" s="69"/>
      <c r="H1" s="69"/>
      <c r="I1" s="69"/>
      <c r="J1" s="69"/>
    </row>
    <row r="2" spans="2:10" ht="12.75">
      <c r="B2" s="69"/>
      <c r="C2" s="69"/>
      <c r="D2" s="69"/>
      <c r="E2" s="69"/>
      <c r="F2" s="69"/>
      <c r="G2" s="69"/>
      <c r="H2" s="69"/>
      <c r="I2" s="69"/>
      <c r="J2" s="69"/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2:10" ht="33.75" customHeight="1">
      <c r="B4" s="181"/>
      <c r="C4" s="181"/>
      <c r="D4" s="182"/>
      <c r="E4" s="183"/>
      <c r="F4" s="181"/>
      <c r="G4" s="181"/>
      <c r="H4" s="181"/>
      <c r="I4" s="181"/>
      <c r="J4" s="184" t="s">
        <v>217</v>
      </c>
    </row>
    <row r="5" spans="2:8" ht="12.75">
      <c r="B5" s="69"/>
      <c r="C5" s="69"/>
      <c r="F5" s="69"/>
      <c r="G5" s="69"/>
      <c r="H5" s="69"/>
    </row>
    <row r="6" spans="2:10" ht="21.75" customHeight="1">
      <c r="B6" s="185"/>
      <c r="C6" s="185"/>
      <c r="D6" s="186"/>
      <c r="E6" s="187"/>
      <c r="F6" s="2"/>
      <c r="G6" s="2"/>
      <c r="H6" s="2"/>
      <c r="I6" s="188"/>
      <c r="J6" s="5"/>
    </row>
    <row r="7" spans="2:10" ht="27" customHeight="1">
      <c r="B7" s="185"/>
      <c r="C7" s="185"/>
      <c r="D7" s="186"/>
      <c r="E7" s="187"/>
      <c r="F7" s="2"/>
      <c r="G7" s="2"/>
      <c r="H7" s="2"/>
      <c r="I7" s="189"/>
      <c r="J7" s="187" t="s">
        <v>295</v>
      </c>
    </row>
    <row r="8" spans="2:10" ht="37.5" customHeight="1">
      <c r="B8" s="185"/>
      <c r="C8" s="185"/>
      <c r="D8" s="186"/>
      <c r="E8" s="187"/>
      <c r="F8" s="2"/>
      <c r="G8" s="2"/>
      <c r="H8" s="2"/>
      <c r="I8" s="2"/>
      <c r="J8" s="187" t="s">
        <v>218</v>
      </c>
    </row>
    <row r="9" spans="2:10" ht="15.75">
      <c r="B9" s="185"/>
      <c r="C9" s="185"/>
      <c r="D9" s="186"/>
      <c r="E9" s="186"/>
      <c r="F9" s="2"/>
      <c r="G9" s="2"/>
      <c r="H9" s="2"/>
      <c r="I9" s="2"/>
      <c r="J9" s="185"/>
    </row>
    <row r="10" spans="2:10" ht="21" customHeight="1">
      <c r="B10" s="185"/>
      <c r="C10" s="185"/>
      <c r="D10" s="186"/>
      <c r="E10" s="190"/>
      <c r="F10" s="2"/>
      <c r="G10" s="2"/>
      <c r="H10" s="2"/>
      <c r="I10" s="2"/>
      <c r="J10" s="190" t="s">
        <v>231</v>
      </c>
    </row>
    <row r="11" spans="2:10" ht="23.25" customHeight="1">
      <c r="B11" s="185"/>
      <c r="C11" s="185"/>
      <c r="D11" s="185"/>
      <c r="E11" s="185"/>
      <c r="F11" s="2"/>
      <c r="G11" s="2"/>
      <c r="H11" s="185" t="s">
        <v>219</v>
      </c>
      <c r="I11" s="2"/>
      <c r="J11" s="191"/>
    </row>
    <row r="12" spans="2:10" ht="12.75">
      <c r="B12" s="69"/>
      <c r="C12" s="69"/>
      <c r="D12" s="69"/>
      <c r="E12" s="69"/>
      <c r="F12" s="69"/>
      <c r="G12" s="69"/>
      <c r="H12" s="69"/>
      <c r="I12" s="69"/>
      <c r="J12" s="69"/>
    </row>
    <row r="13" spans="2:10" ht="12.75">
      <c r="B13" s="69"/>
      <c r="C13" s="69"/>
      <c r="D13" s="69"/>
      <c r="E13" s="69"/>
      <c r="F13" s="69"/>
      <c r="G13" s="69"/>
      <c r="H13" s="69"/>
      <c r="I13" s="69"/>
      <c r="J13" s="69"/>
    </row>
    <row r="14" spans="2:10" ht="12.75">
      <c r="B14" s="69"/>
      <c r="C14" s="69"/>
      <c r="D14" s="69"/>
      <c r="E14" s="69"/>
      <c r="F14" s="69"/>
      <c r="G14" s="69"/>
      <c r="H14" s="69"/>
      <c r="I14" s="69"/>
      <c r="J14" s="69"/>
    </row>
    <row r="15" spans="2:10" ht="30.75">
      <c r="B15" s="269" t="s">
        <v>220</v>
      </c>
      <c r="C15" s="269"/>
      <c r="D15" s="269"/>
      <c r="E15" s="269"/>
      <c r="F15" s="269"/>
      <c r="G15" s="269"/>
      <c r="H15" s="269"/>
      <c r="I15" s="269"/>
      <c r="J15" s="269"/>
    </row>
    <row r="16" spans="2:10" ht="12.75">
      <c r="B16" s="69"/>
      <c r="C16" s="69"/>
      <c r="D16" s="69"/>
      <c r="E16" s="69"/>
      <c r="F16" s="69"/>
      <c r="G16" s="69"/>
      <c r="H16" s="69"/>
      <c r="I16" s="69"/>
      <c r="J16" s="69"/>
    </row>
    <row r="17" spans="2:10" ht="30.75">
      <c r="B17" s="269" t="s">
        <v>221</v>
      </c>
      <c r="C17" s="269"/>
      <c r="D17" s="269"/>
      <c r="E17" s="269"/>
      <c r="F17" s="269"/>
      <c r="G17" s="269"/>
      <c r="H17" s="269"/>
      <c r="I17" s="269"/>
      <c r="J17" s="269"/>
    </row>
    <row r="18" spans="2:10" ht="15.75" customHeight="1">
      <c r="B18" s="192"/>
      <c r="C18" s="192"/>
      <c r="D18" s="192"/>
      <c r="E18" s="192"/>
      <c r="F18" s="192"/>
      <c r="G18" s="192"/>
      <c r="H18" s="192"/>
      <c r="I18" s="192"/>
      <c r="J18" s="192"/>
    </row>
    <row r="19" spans="2:10" ht="61.5" customHeight="1">
      <c r="B19" s="270" t="s">
        <v>294</v>
      </c>
      <c r="C19" s="270"/>
      <c r="D19" s="270"/>
      <c r="E19" s="270"/>
      <c r="F19" s="270"/>
      <c r="G19" s="270"/>
      <c r="H19" s="270"/>
      <c r="I19" s="270"/>
      <c r="J19" s="270"/>
    </row>
    <row r="20" spans="2:10" ht="30.75">
      <c r="B20" s="192"/>
      <c r="C20" s="192"/>
      <c r="D20" s="192"/>
      <c r="E20" s="192"/>
      <c r="F20" s="192"/>
      <c r="G20" s="192"/>
      <c r="H20" s="192"/>
      <c r="I20" s="192"/>
      <c r="J20" s="192"/>
    </row>
    <row r="21" spans="2:10" ht="30.75">
      <c r="B21" s="192"/>
      <c r="C21" s="269" t="s">
        <v>233</v>
      </c>
      <c r="D21" s="269"/>
      <c r="E21" s="269"/>
      <c r="F21" s="269"/>
      <c r="G21" s="269"/>
      <c r="H21" s="269"/>
      <c r="I21" s="269"/>
      <c r="J21" s="192"/>
    </row>
    <row r="22" spans="2:10" ht="12.75">
      <c r="B22" s="69"/>
      <c r="C22" s="69"/>
      <c r="D22" s="69"/>
      <c r="E22" s="69"/>
      <c r="F22" s="69"/>
      <c r="G22" s="69"/>
      <c r="H22" s="69"/>
      <c r="I22" s="69"/>
      <c r="J22" s="69"/>
    </row>
    <row r="23" spans="2:10" ht="12.75">
      <c r="B23" s="69"/>
      <c r="C23" s="69"/>
      <c r="D23" s="69"/>
      <c r="E23" s="69"/>
      <c r="F23" s="69"/>
      <c r="G23" s="69"/>
      <c r="H23" s="69"/>
      <c r="I23" s="69"/>
      <c r="J23" s="69"/>
    </row>
    <row r="24" spans="2:10" ht="12.75">
      <c r="B24" s="69"/>
      <c r="C24" s="69"/>
      <c r="D24" s="69"/>
      <c r="E24" s="69"/>
      <c r="F24" s="69"/>
      <c r="G24" s="69"/>
      <c r="H24" s="69"/>
      <c r="I24" s="69"/>
      <c r="J24" s="69"/>
    </row>
    <row r="25" spans="2:10" ht="12.75">
      <c r="B25" s="69"/>
      <c r="C25" s="69"/>
      <c r="D25" s="69"/>
      <c r="E25" s="69"/>
      <c r="F25" s="69"/>
      <c r="G25" s="69"/>
      <c r="H25" s="69"/>
      <c r="I25" s="69"/>
      <c r="J25" s="69"/>
    </row>
    <row r="26" spans="2:10" ht="12.75">
      <c r="B26" s="69"/>
      <c r="C26" s="69"/>
      <c r="D26" s="69"/>
      <c r="E26" s="69"/>
      <c r="F26" s="69"/>
      <c r="G26" s="69"/>
      <c r="H26" s="69"/>
      <c r="I26" s="69"/>
      <c r="J26" s="69"/>
    </row>
    <row r="27" spans="2:10" ht="12.75">
      <c r="B27" s="69"/>
      <c r="C27" s="69"/>
      <c r="D27" s="69"/>
      <c r="E27" s="69"/>
      <c r="F27" s="69"/>
      <c r="G27" s="69"/>
      <c r="H27" s="69"/>
      <c r="I27" s="69"/>
      <c r="J27" s="69"/>
    </row>
    <row r="28" spans="2:10" ht="12.75">
      <c r="B28" s="69"/>
      <c r="C28" s="69"/>
      <c r="D28" s="69"/>
      <c r="E28" s="69"/>
      <c r="F28" s="69"/>
      <c r="G28" s="69"/>
      <c r="H28" s="69"/>
      <c r="I28" s="69"/>
      <c r="J28" s="69"/>
    </row>
    <row r="29" spans="2:10" ht="12.75">
      <c r="B29" s="69"/>
      <c r="C29" s="69"/>
      <c r="D29" s="69"/>
      <c r="E29" s="69"/>
      <c r="F29" s="69"/>
      <c r="G29" s="69"/>
      <c r="H29" s="69"/>
      <c r="I29" s="69"/>
      <c r="J29" s="69"/>
    </row>
    <row r="30" spans="2:10" ht="12.75">
      <c r="B30" s="69"/>
      <c r="C30" s="69"/>
      <c r="D30" s="69"/>
      <c r="E30" s="69"/>
      <c r="F30" s="69"/>
      <c r="G30" s="69"/>
      <c r="H30" s="69"/>
      <c r="I30" s="69"/>
      <c r="J30" s="69"/>
    </row>
    <row r="31" spans="2:10" ht="12.75">
      <c r="B31" s="69"/>
      <c r="C31" s="69"/>
      <c r="D31" s="69"/>
      <c r="E31" s="69"/>
      <c r="F31" s="69"/>
      <c r="G31" s="69"/>
      <c r="H31" s="69"/>
      <c r="I31" s="69"/>
      <c r="J31" s="69"/>
    </row>
    <row r="32" spans="2:10" ht="12.75">
      <c r="B32" s="69"/>
      <c r="C32" s="69"/>
      <c r="D32" s="69"/>
      <c r="E32" s="69"/>
      <c r="F32" s="69"/>
      <c r="G32" s="69"/>
      <c r="H32" s="69"/>
      <c r="I32" s="69"/>
      <c r="J32" s="69"/>
    </row>
    <row r="33" spans="2:10" ht="12.75">
      <c r="B33" s="69"/>
      <c r="C33" s="69"/>
      <c r="D33" s="69"/>
      <c r="E33" s="69"/>
      <c r="F33" s="69"/>
      <c r="G33" s="69"/>
      <c r="H33" s="69"/>
      <c r="I33" s="69"/>
      <c r="J33" s="69"/>
    </row>
    <row r="34" spans="2:10" ht="12.75">
      <c r="B34" s="69"/>
      <c r="C34" s="69"/>
      <c r="D34" s="69"/>
      <c r="E34" s="69"/>
      <c r="F34" s="69"/>
      <c r="G34" s="69"/>
      <c r="H34" s="69"/>
      <c r="I34" s="69"/>
      <c r="J34" s="69"/>
    </row>
    <row r="35" spans="2:10" ht="12.75">
      <c r="B35" s="69"/>
      <c r="C35" s="69"/>
      <c r="D35" s="69"/>
      <c r="E35" s="69"/>
      <c r="G35" s="69"/>
      <c r="H35" s="69"/>
      <c r="I35" s="69"/>
      <c r="J35" s="69"/>
    </row>
    <row r="44" ht="18.75">
      <c r="F44" s="193" t="s">
        <v>232</v>
      </c>
    </row>
  </sheetData>
  <sheetProtection/>
  <mergeCells count="4">
    <mergeCell ref="B15:J15"/>
    <mergeCell ref="B17:J17"/>
    <mergeCell ref="B19:J19"/>
    <mergeCell ref="C21:I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"/>
  <sheetViews>
    <sheetView view="pageBreakPreview" zoomScale="145" zoomScaleSheetLayoutView="145" zoomScalePageLayoutView="0" workbookViewId="0" topLeftCell="A1">
      <selection activeCell="K8" sqref="K8"/>
    </sheetView>
  </sheetViews>
  <sheetFormatPr defaultColWidth="0.875" defaultRowHeight="12.75"/>
  <cols>
    <col min="1" max="1" width="3.625" style="1" customWidth="1"/>
    <col min="2" max="2" width="20.875" style="1" customWidth="1"/>
    <col min="3" max="3" width="8.625" style="1" customWidth="1"/>
    <col min="4" max="4" width="8.25390625" style="1" customWidth="1"/>
    <col min="5" max="5" width="6.875" style="1" customWidth="1"/>
    <col min="6" max="8" width="8.625" style="1" customWidth="1"/>
    <col min="9" max="9" width="8.875" style="1" customWidth="1"/>
    <col min="10" max="10" width="8.625" style="1" customWidth="1"/>
    <col min="11" max="11" width="8.25390625" style="1" customWidth="1"/>
    <col min="12" max="12" width="0.875" style="1" customWidth="1"/>
    <col min="13" max="13" width="4.875" style="1" hidden="1" customWidth="1"/>
    <col min="14" max="14" width="0" style="1" hidden="1" customWidth="1"/>
    <col min="15" max="15" width="3.00390625" style="1" hidden="1" customWidth="1"/>
    <col min="16" max="16" width="0" style="1" hidden="1" customWidth="1"/>
    <col min="17" max="17" width="19.75390625" style="1" hidden="1" customWidth="1"/>
    <col min="18" max="18" width="2.125" style="1" hidden="1" customWidth="1"/>
    <col min="19" max="35" width="0" style="1" hidden="1" customWidth="1"/>
    <col min="36" max="16384" width="0.875" style="1" customWidth="1"/>
  </cols>
  <sheetData>
    <row r="1" ht="11.25">
      <c r="K1" s="5" t="s">
        <v>202</v>
      </c>
    </row>
    <row r="2" ht="11.25">
      <c r="K2" s="5" t="s">
        <v>57</v>
      </c>
    </row>
    <row r="3" spans="6:11" ht="11.25">
      <c r="F3" s="70"/>
      <c r="G3" s="70"/>
      <c r="H3" s="70"/>
      <c r="I3" s="70"/>
      <c r="J3" s="70"/>
      <c r="K3" s="5" t="s">
        <v>58</v>
      </c>
    </row>
    <row r="4" spans="6:10" s="2" customFormat="1" ht="15.75">
      <c r="F4" s="162"/>
      <c r="G4" s="162"/>
      <c r="H4" s="162"/>
      <c r="I4" s="162"/>
      <c r="J4" s="162"/>
    </row>
    <row r="5" spans="1:11" s="13" customFormat="1" ht="30.75" customHeight="1">
      <c r="A5" s="271" t="s">
        <v>235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</row>
    <row r="6" spans="1:10" s="13" customFormat="1" ht="15.75">
      <c r="A6" s="163"/>
      <c r="B6" s="164"/>
      <c r="C6" s="164"/>
      <c r="D6" s="164"/>
      <c r="E6" s="164"/>
      <c r="F6" s="164"/>
      <c r="G6" s="164"/>
      <c r="H6" s="164"/>
      <c r="I6" s="164"/>
      <c r="J6" s="164"/>
    </row>
    <row r="7" spans="1:11" s="13" customFormat="1" ht="12.75" customHeight="1">
      <c r="A7" s="163"/>
      <c r="B7" s="164"/>
      <c r="C7" s="164"/>
      <c r="G7" s="164"/>
      <c r="I7" s="165"/>
      <c r="J7" s="165"/>
      <c r="K7" s="261" t="s">
        <v>1</v>
      </c>
    </row>
    <row r="8" spans="1:11" s="167" customFormat="1" ht="18.75" customHeight="1">
      <c r="A8" s="166"/>
      <c r="B8" s="166"/>
      <c r="C8" s="166"/>
      <c r="I8" s="168"/>
      <c r="J8" s="169"/>
      <c r="K8" s="5" t="s">
        <v>295</v>
      </c>
    </row>
    <row r="9" spans="9:11" s="170" customFormat="1" ht="18.75" customHeight="1">
      <c r="I9" s="171"/>
      <c r="J9" s="171"/>
      <c r="K9" s="6" t="s">
        <v>2</v>
      </c>
    </row>
    <row r="10" spans="9:11" s="69" customFormat="1" ht="12.75">
      <c r="I10" s="138"/>
      <c r="J10" s="138"/>
      <c r="K10" s="7" t="s">
        <v>274</v>
      </c>
    </row>
    <row r="11" spans="9:11" ht="12" customHeight="1">
      <c r="I11" s="172"/>
      <c r="J11" s="173"/>
      <c r="K11" s="172"/>
    </row>
    <row r="12" spans="9:11" s="69" customFormat="1" ht="12.75">
      <c r="I12" s="72"/>
      <c r="J12" s="72"/>
      <c r="K12" s="72"/>
    </row>
    <row r="13" s="69" customFormat="1" ht="13.5" thickBot="1"/>
    <row r="14" spans="1:11" s="12" customFormat="1" ht="23.25" customHeight="1">
      <c r="A14" s="370" t="s">
        <v>203</v>
      </c>
      <c r="B14" s="372" t="s">
        <v>204</v>
      </c>
      <c r="C14" s="374" t="s">
        <v>205</v>
      </c>
      <c r="D14" s="375"/>
      <c r="E14" s="375"/>
      <c r="F14" s="374" t="s">
        <v>206</v>
      </c>
      <c r="G14" s="375"/>
      <c r="H14" s="374" t="s">
        <v>207</v>
      </c>
      <c r="I14" s="375"/>
      <c r="J14" s="375"/>
      <c r="K14" s="375"/>
    </row>
    <row r="15" spans="1:11" s="12" customFormat="1" ht="88.5" customHeight="1">
      <c r="A15" s="371"/>
      <c r="B15" s="373"/>
      <c r="C15" s="174" t="s">
        <v>208</v>
      </c>
      <c r="D15" s="174" t="s">
        <v>209</v>
      </c>
      <c r="E15" s="174" t="s">
        <v>210</v>
      </c>
      <c r="F15" s="174" t="s">
        <v>211</v>
      </c>
      <c r="G15" s="174" t="s">
        <v>130</v>
      </c>
      <c r="H15" s="174" t="s">
        <v>212</v>
      </c>
      <c r="I15" s="174" t="s">
        <v>213</v>
      </c>
      <c r="J15" s="174" t="s">
        <v>214</v>
      </c>
      <c r="K15" s="174" t="s">
        <v>215</v>
      </c>
    </row>
    <row r="16" spans="1:17" s="176" customFormat="1" ht="67.5">
      <c r="A16" s="175">
        <v>1</v>
      </c>
      <c r="B16" s="195" t="s">
        <v>282</v>
      </c>
      <c r="C16" s="179"/>
      <c r="D16" s="179"/>
      <c r="E16" s="179"/>
      <c r="F16" s="179">
        <v>2015</v>
      </c>
      <c r="G16" s="179">
        <v>2015</v>
      </c>
      <c r="H16" s="179" t="s">
        <v>281</v>
      </c>
      <c r="I16" s="179" t="s">
        <v>281</v>
      </c>
      <c r="J16" s="179" t="s">
        <v>280</v>
      </c>
      <c r="K16" s="179" t="s">
        <v>280</v>
      </c>
      <c r="Q16" s="198" t="s">
        <v>225</v>
      </c>
    </row>
    <row r="17" spans="1:17" s="176" customFormat="1" ht="67.5">
      <c r="A17" s="175">
        <v>2</v>
      </c>
      <c r="B17" s="177" t="s">
        <v>283</v>
      </c>
      <c r="C17" s="179"/>
      <c r="D17" s="179"/>
      <c r="E17" s="179"/>
      <c r="F17" s="179">
        <v>2015</v>
      </c>
      <c r="G17" s="179">
        <v>2015</v>
      </c>
      <c r="H17" s="179" t="s">
        <v>281</v>
      </c>
      <c r="I17" s="179" t="s">
        <v>281</v>
      </c>
      <c r="J17" s="179" t="s">
        <v>280</v>
      </c>
      <c r="K17" s="179" t="s">
        <v>280</v>
      </c>
      <c r="Q17" s="194" t="s">
        <v>226</v>
      </c>
    </row>
    <row r="18" spans="1:17" s="176" customFormat="1" ht="33.75">
      <c r="A18" s="175">
        <v>3</v>
      </c>
      <c r="B18" s="177" t="s">
        <v>284</v>
      </c>
      <c r="C18" s="179"/>
      <c r="D18" s="179"/>
      <c r="E18" s="179">
        <v>3.1</v>
      </c>
      <c r="F18" s="179">
        <v>2015</v>
      </c>
      <c r="G18" s="179">
        <v>2015</v>
      </c>
      <c r="H18" s="179" t="s">
        <v>281</v>
      </c>
      <c r="I18" s="179" t="s">
        <v>280</v>
      </c>
      <c r="J18" s="179" t="s">
        <v>280</v>
      </c>
      <c r="K18" s="179" t="s">
        <v>280</v>
      </c>
      <c r="Q18" s="194" t="s">
        <v>227</v>
      </c>
    </row>
    <row r="19" spans="1:17" s="176" customFormat="1" ht="45">
      <c r="A19" s="175">
        <v>4</v>
      </c>
      <c r="B19" s="196" t="s">
        <v>285</v>
      </c>
      <c r="C19" s="179"/>
      <c r="D19" s="179"/>
      <c r="E19" s="179"/>
      <c r="F19" s="179">
        <v>2015</v>
      </c>
      <c r="G19" s="179">
        <v>2015</v>
      </c>
      <c r="H19" s="179" t="s">
        <v>281</v>
      </c>
      <c r="I19" s="179" t="s">
        <v>281</v>
      </c>
      <c r="J19" s="179" t="s">
        <v>280</v>
      </c>
      <c r="K19" s="179" t="s">
        <v>280</v>
      </c>
      <c r="Q19" s="199" t="s">
        <v>228</v>
      </c>
    </row>
    <row r="22" spans="1:2" ht="11.25">
      <c r="A22" s="5" t="s">
        <v>49</v>
      </c>
      <c r="B22" s="1" t="s">
        <v>50</v>
      </c>
    </row>
    <row r="23" spans="1:2" ht="11.25">
      <c r="A23" s="5" t="s">
        <v>51</v>
      </c>
      <c r="B23" s="1" t="s">
        <v>216</v>
      </c>
    </row>
  </sheetData>
  <sheetProtection/>
  <mergeCells count="6">
    <mergeCell ref="A5:K5"/>
    <mergeCell ref="A14:A15"/>
    <mergeCell ref="B14:B15"/>
    <mergeCell ref="C14:E14"/>
    <mergeCell ref="F14:G14"/>
    <mergeCell ref="H14:K14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="130" zoomScaleSheetLayoutView="130" zoomScalePageLayoutView="0" workbookViewId="0" topLeftCell="A1">
      <selection activeCell="M8" sqref="M8"/>
    </sheetView>
  </sheetViews>
  <sheetFormatPr defaultColWidth="0.875" defaultRowHeight="12.75"/>
  <cols>
    <col min="1" max="1" width="4.375" style="214" customWidth="1"/>
    <col min="2" max="2" width="23.75390625" style="8" customWidth="1"/>
    <col min="3" max="12" width="8.125" style="1" customWidth="1"/>
    <col min="13" max="13" width="10.125" style="1" customWidth="1"/>
    <col min="14" max="16384" width="0.875" style="1" customWidth="1"/>
  </cols>
  <sheetData>
    <row r="1" ht="11.25">
      <c r="M1" s="5" t="s">
        <v>236</v>
      </c>
    </row>
    <row r="2" ht="11.25">
      <c r="M2" s="5" t="s">
        <v>57</v>
      </c>
    </row>
    <row r="3" spans="12:13" ht="11.25">
      <c r="L3" s="70"/>
      <c r="M3" s="5" t="s">
        <v>58</v>
      </c>
    </row>
    <row r="4" spans="1:13" s="13" customFormat="1" ht="15.75">
      <c r="A4" s="271" t="s">
        <v>237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spans="1:13" s="13" customFormat="1" ht="15.75">
      <c r="A5" s="271" t="s">
        <v>233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</row>
    <row r="6" spans="1:13" s="71" customFormat="1" ht="12.75">
      <c r="A6" s="165"/>
      <c r="B6" s="215"/>
      <c r="C6" s="165"/>
      <c r="D6" s="165"/>
      <c r="E6" s="165"/>
      <c r="F6" s="165"/>
      <c r="G6" s="165"/>
      <c r="H6" s="165"/>
      <c r="I6" s="165"/>
      <c r="J6" s="165"/>
      <c r="K6" s="216"/>
      <c r="L6" s="216"/>
      <c r="M6" s="216"/>
    </row>
    <row r="7" spans="1:13" s="69" customFormat="1" ht="25.5">
      <c r="A7" s="217"/>
      <c r="B7" s="8"/>
      <c r="K7" s="72"/>
      <c r="L7" s="218"/>
      <c r="M7" s="4" t="s">
        <v>1</v>
      </c>
    </row>
    <row r="8" spans="1:13" s="170" customFormat="1" ht="12.75">
      <c r="A8" s="219"/>
      <c r="B8" s="8"/>
      <c r="K8" s="168"/>
      <c r="L8" s="168"/>
      <c r="M8" s="5" t="s">
        <v>295</v>
      </c>
    </row>
    <row r="9" spans="1:13" s="8" customFormat="1" ht="11.25">
      <c r="A9" s="220"/>
      <c r="K9" s="79"/>
      <c r="L9" s="79"/>
      <c r="M9" s="6" t="s">
        <v>2</v>
      </c>
    </row>
    <row r="10" spans="1:13" s="69" customFormat="1" ht="12.75">
      <c r="A10" s="217"/>
      <c r="B10" s="8"/>
      <c r="K10" s="139"/>
      <c r="L10" s="140"/>
      <c r="M10" s="7" t="s">
        <v>274</v>
      </c>
    </row>
    <row r="11" spans="1:2" s="69" customFormat="1" ht="12.75">
      <c r="A11" s="217"/>
      <c r="B11" s="8"/>
    </row>
    <row r="12" ht="12" thickBot="1"/>
    <row r="13" spans="1:13" s="10" customFormat="1" ht="10.5">
      <c r="A13" s="272" t="s">
        <v>3</v>
      </c>
      <c r="B13" s="275" t="s">
        <v>4</v>
      </c>
      <c r="C13" s="278" t="s">
        <v>238</v>
      </c>
      <c r="D13" s="281" t="s">
        <v>239</v>
      </c>
      <c r="E13" s="282"/>
      <c r="F13" s="278" t="s">
        <v>240</v>
      </c>
      <c r="G13" s="278" t="s">
        <v>241</v>
      </c>
      <c r="H13" s="278" t="s">
        <v>242</v>
      </c>
      <c r="I13" s="285" t="s">
        <v>9</v>
      </c>
      <c r="J13" s="286"/>
      <c r="K13" s="286"/>
      <c r="L13" s="287"/>
      <c r="M13" s="281" t="s">
        <v>10</v>
      </c>
    </row>
    <row r="14" spans="1:13" s="10" customFormat="1" ht="10.5">
      <c r="A14" s="273"/>
      <c r="B14" s="276"/>
      <c r="C14" s="279"/>
      <c r="D14" s="283"/>
      <c r="E14" s="284"/>
      <c r="F14" s="279"/>
      <c r="G14" s="279"/>
      <c r="H14" s="279"/>
      <c r="I14" s="289" t="s">
        <v>16</v>
      </c>
      <c r="J14" s="290" t="s">
        <v>17</v>
      </c>
      <c r="K14" s="292" t="s">
        <v>18</v>
      </c>
      <c r="L14" s="293"/>
      <c r="M14" s="288"/>
    </row>
    <row r="15" spans="1:13" s="10" customFormat="1" ht="48.75">
      <c r="A15" s="274"/>
      <c r="B15" s="277"/>
      <c r="C15" s="280"/>
      <c r="D15" s="221" t="s">
        <v>19</v>
      </c>
      <c r="E15" s="221" t="s">
        <v>20</v>
      </c>
      <c r="F15" s="280"/>
      <c r="G15" s="280"/>
      <c r="H15" s="280"/>
      <c r="I15" s="280"/>
      <c r="J15" s="291"/>
      <c r="K15" s="222" t="s">
        <v>243</v>
      </c>
      <c r="L15" s="222" t="s">
        <v>244</v>
      </c>
      <c r="M15" s="283"/>
    </row>
    <row r="16" spans="1:13" s="154" customFormat="1" ht="10.5">
      <c r="A16" s="97"/>
      <c r="B16" s="223" t="s">
        <v>245</v>
      </c>
      <c r="C16" s="212">
        <f aca="true" t="shared" si="0" ref="C16:H16">C17+C30</f>
        <v>0</v>
      </c>
      <c r="D16" s="212">
        <f t="shared" si="0"/>
        <v>16.33</v>
      </c>
      <c r="E16" s="212">
        <f t="shared" si="0"/>
        <v>17.095858325400002</v>
      </c>
      <c r="F16" s="212">
        <f t="shared" si="0"/>
        <v>17.095858325400002</v>
      </c>
      <c r="G16" s="212">
        <f t="shared" si="0"/>
        <v>0</v>
      </c>
      <c r="H16" s="212">
        <f t="shared" si="0"/>
        <v>0</v>
      </c>
      <c r="I16" s="212">
        <f>D16-E16</f>
        <v>-0.7658583254000035</v>
      </c>
      <c r="J16" s="212"/>
      <c r="K16" s="212">
        <f>K17+K30</f>
        <v>-0.7658583254000035</v>
      </c>
      <c r="L16" s="212">
        <f>L17+L30</f>
        <v>0</v>
      </c>
      <c r="M16" s="212"/>
    </row>
    <row r="17" spans="1:13" s="10" customFormat="1" ht="21">
      <c r="A17" s="97">
        <v>1</v>
      </c>
      <c r="B17" s="174" t="s">
        <v>246</v>
      </c>
      <c r="C17" s="212">
        <f aca="true" t="shared" si="1" ref="C17:H17">C18+C20+C22+C26</f>
        <v>0</v>
      </c>
      <c r="D17" s="212">
        <f t="shared" si="1"/>
        <v>0</v>
      </c>
      <c r="E17" s="212">
        <f t="shared" si="1"/>
        <v>0</v>
      </c>
      <c r="F17" s="212">
        <f t="shared" si="1"/>
        <v>0</v>
      </c>
      <c r="G17" s="212">
        <f t="shared" si="1"/>
        <v>0</v>
      </c>
      <c r="H17" s="212">
        <f t="shared" si="1"/>
        <v>0</v>
      </c>
      <c r="I17" s="212">
        <f>D17-E17</f>
        <v>0</v>
      </c>
      <c r="J17" s="212"/>
      <c r="K17" s="212">
        <f>K18+K20+K22+K26</f>
        <v>0</v>
      </c>
      <c r="L17" s="212">
        <f>L18+L20+L22+L26</f>
        <v>0</v>
      </c>
      <c r="M17" s="159"/>
    </row>
    <row r="18" spans="1:13" s="10" customFormat="1" ht="31.5">
      <c r="A18" s="97" t="s">
        <v>29</v>
      </c>
      <c r="B18" s="174" t="s">
        <v>247</v>
      </c>
      <c r="C18" s="212">
        <f aca="true" t="shared" si="2" ref="C18:H18">SUM(C19:C19)</f>
        <v>0</v>
      </c>
      <c r="D18" s="212">
        <f t="shared" si="2"/>
        <v>0</v>
      </c>
      <c r="E18" s="212">
        <f t="shared" si="2"/>
        <v>0</v>
      </c>
      <c r="F18" s="212">
        <f t="shared" si="2"/>
        <v>0</v>
      </c>
      <c r="G18" s="212">
        <f t="shared" si="2"/>
        <v>0</v>
      </c>
      <c r="H18" s="212">
        <f t="shared" si="2"/>
        <v>0</v>
      </c>
      <c r="I18" s="212">
        <f>D18-E18</f>
        <v>0</v>
      </c>
      <c r="J18" s="224"/>
      <c r="K18" s="212">
        <f>SUM(K19:K19)</f>
        <v>0</v>
      </c>
      <c r="L18" s="212">
        <f>SUM(L19:L19)</f>
        <v>0</v>
      </c>
      <c r="M18" s="159"/>
    </row>
    <row r="19" spans="1:13" s="10" customFormat="1" ht="11.25">
      <c r="A19" s="104"/>
      <c r="B19" s="194"/>
      <c r="C19" s="225"/>
      <c r="D19" s="225"/>
      <c r="E19" s="225"/>
      <c r="F19" s="53"/>
      <c r="G19" s="53"/>
      <c r="H19" s="225"/>
      <c r="I19" s="225">
        <f>D19-E19</f>
        <v>0</v>
      </c>
      <c r="J19" s="225"/>
      <c r="K19" s="225">
        <f>I19</f>
        <v>0</v>
      </c>
      <c r="L19" s="225"/>
      <c r="M19" s="156"/>
    </row>
    <row r="20" spans="1:13" s="154" customFormat="1" ht="31.5">
      <c r="A20" s="97" t="s">
        <v>34</v>
      </c>
      <c r="B20" s="226" t="s">
        <v>248</v>
      </c>
      <c r="C20" s="212">
        <f aca="true" t="shared" si="3" ref="C20:I20">SUM(C21:C21)</f>
        <v>0</v>
      </c>
      <c r="D20" s="212">
        <f t="shared" si="3"/>
        <v>0</v>
      </c>
      <c r="E20" s="212">
        <f t="shared" si="3"/>
        <v>0</v>
      </c>
      <c r="F20" s="212">
        <f t="shared" si="3"/>
        <v>0</v>
      </c>
      <c r="G20" s="212">
        <f t="shared" si="3"/>
        <v>0</v>
      </c>
      <c r="H20" s="212">
        <f t="shared" si="3"/>
        <v>0</v>
      </c>
      <c r="I20" s="212">
        <f t="shared" si="3"/>
        <v>0</v>
      </c>
      <c r="J20" s="212"/>
      <c r="K20" s="212">
        <f>SUM(K21:K21)</f>
        <v>0</v>
      </c>
      <c r="L20" s="212">
        <f>SUM(L21:L21)</f>
        <v>0</v>
      </c>
      <c r="M20" s="212"/>
    </row>
    <row r="21" spans="1:13" s="10" customFormat="1" ht="11.25">
      <c r="A21" s="104" t="s">
        <v>27</v>
      </c>
      <c r="B21" s="178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156"/>
    </row>
    <row r="22" spans="1:13" s="154" customFormat="1" ht="21">
      <c r="A22" s="97" t="s">
        <v>36</v>
      </c>
      <c r="B22" s="226" t="s">
        <v>249</v>
      </c>
      <c r="C22" s="212">
        <v>0</v>
      </c>
      <c r="D22" s="212">
        <v>0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/>
      <c r="K22" s="212">
        <v>0</v>
      </c>
      <c r="L22" s="212">
        <v>0</v>
      </c>
      <c r="M22" s="159"/>
    </row>
    <row r="23" spans="1:13" s="10" customFormat="1" ht="11.25">
      <c r="A23" s="104" t="s">
        <v>27</v>
      </c>
      <c r="B23" s="20" t="s">
        <v>38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156"/>
    </row>
    <row r="24" spans="1:13" s="10" customFormat="1" ht="11.25">
      <c r="A24" s="104" t="s">
        <v>31</v>
      </c>
      <c r="B24" s="20" t="s">
        <v>39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156"/>
    </row>
    <row r="25" spans="1:13" s="10" customFormat="1" ht="11.25">
      <c r="A25" s="104" t="s">
        <v>40</v>
      </c>
      <c r="B25" s="20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156"/>
    </row>
    <row r="26" spans="1:13" s="228" customFormat="1" ht="42">
      <c r="A26" s="227" t="s">
        <v>41</v>
      </c>
      <c r="B26" s="174" t="s">
        <v>42</v>
      </c>
      <c r="C26" s="212">
        <v>0</v>
      </c>
      <c r="D26" s="212">
        <v>0</v>
      </c>
      <c r="E26" s="212">
        <v>0</v>
      </c>
      <c r="F26" s="212">
        <v>0</v>
      </c>
      <c r="G26" s="212">
        <v>0</v>
      </c>
      <c r="H26" s="212">
        <v>0</v>
      </c>
      <c r="I26" s="212">
        <v>0</v>
      </c>
      <c r="J26" s="212"/>
      <c r="K26" s="212">
        <v>0</v>
      </c>
      <c r="L26" s="212">
        <v>0</v>
      </c>
      <c r="M26" s="159"/>
    </row>
    <row r="27" spans="1:13" s="10" customFormat="1" ht="11.25">
      <c r="A27" s="104" t="s">
        <v>27</v>
      </c>
      <c r="B27" s="20" t="s">
        <v>38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156"/>
    </row>
    <row r="28" spans="1:13" s="10" customFormat="1" ht="11.25">
      <c r="A28" s="104" t="s">
        <v>31</v>
      </c>
      <c r="B28" s="20" t="s">
        <v>39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156"/>
    </row>
    <row r="29" spans="1:13" s="10" customFormat="1" ht="11.25">
      <c r="A29" s="104" t="s">
        <v>40</v>
      </c>
      <c r="B29" s="20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156"/>
    </row>
    <row r="30" spans="1:13" s="154" customFormat="1" ht="10.5">
      <c r="A30" s="97" t="s">
        <v>31</v>
      </c>
      <c r="B30" s="226" t="s">
        <v>43</v>
      </c>
      <c r="C30" s="212">
        <f aca="true" t="shared" si="4" ref="C30:H30">C31+C34</f>
        <v>0</v>
      </c>
      <c r="D30" s="212">
        <f t="shared" si="4"/>
        <v>16.33</v>
      </c>
      <c r="E30" s="212">
        <f t="shared" si="4"/>
        <v>17.095858325400002</v>
      </c>
      <c r="F30" s="212">
        <f t="shared" si="4"/>
        <v>17.095858325400002</v>
      </c>
      <c r="G30" s="212">
        <f t="shared" si="4"/>
        <v>0</v>
      </c>
      <c r="H30" s="212">
        <f t="shared" si="4"/>
        <v>0</v>
      </c>
      <c r="I30" s="212">
        <f>D30-E30</f>
        <v>-0.7658583254000035</v>
      </c>
      <c r="J30" s="212"/>
      <c r="K30" s="212">
        <f>I30</f>
        <v>-0.7658583254000035</v>
      </c>
      <c r="L30" s="212">
        <v>0</v>
      </c>
      <c r="M30" s="159"/>
    </row>
    <row r="31" spans="1:13" s="154" customFormat="1" ht="31.5">
      <c r="A31" s="97" t="s">
        <v>44</v>
      </c>
      <c r="B31" s="174" t="s">
        <v>247</v>
      </c>
      <c r="C31" s="212">
        <f aca="true" t="shared" si="5" ref="C31:H31">SUM(C32:C33)</f>
        <v>0</v>
      </c>
      <c r="D31" s="212">
        <f t="shared" si="5"/>
        <v>0</v>
      </c>
      <c r="E31" s="212">
        <f t="shared" si="5"/>
        <v>0</v>
      </c>
      <c r="F31" s="212">
        <f t="shared" si="5"/>
        <v>0</v>
      </c>
      <c r="G31" s="212">
        <f t="shared" si="5"/>
        <v>0</v>
      </c>
      <c r="H31" s="212">
        <f t="shared" si="5"/>
        <v>0</v>
      </c>
      <c r="I31" s="212">
        <f>D31-E31</f>
        <v>0</v>
      </c>
      <c r="J31" s="212"/>
      <c r="K31" s="212">
        <f>SUM(K32:K33)</f>
        <v>0</v>
      </c>
      <c r="L31" s="212">
        <f>SUM(L32:L33)</f>
        <v>0</v>
      </c>
      <c r="M31" s="159"/>
    </row>
    <row r="32" spans="1:13" s="10" customFormat="1" ht="11.25">
      <c r="A32" s="104"/>
      <c r="B32" s="194"/>
      <c r="C32" s="225"/>
      <c r="D32" s="225"/>
      <c r="E32" s="225"/>
      <c r="F32" s="225"/>
      <c r="G32" s="225"/>
      <c r="H32" s="225"/>
      <c r="I32" s="225">
        <f>D32-E32</f>
        <v>0</v>
      </c>
      <c r="J32" s="225"/>
      <c r="K32" s="225">
        <f>I32</f>
        <v>0</v>
      </c>
      <c r="L32" s="225"/>
      <c r="M32" s="156"/>
    </row>
    <row r="33" spans="1:13" s="10" customFormat="1" ht="11.25">
      <c r="A33" s="104"/>
      <c r="B33" s="194"/>
      <c r="C33" s="225"/>
      <c r="D33" s="225"/>
      <c r="E33" s="225"/>
      <c r="F33" s="225"/>
      <c r="G33" s="225"/>
      <c r="H33" s="225"/>
      <c r="I33" s="225">
        <f>D33-E33</f>
        <v>0</v>
      </c>
      <c r="J33" s="225"/>
      <c r="K33" s="225">
        <f>I33</f>
        <v>0</v>
      </c>
      <c r="L33" s="225"/>
      <c r="M33" s="156"/>
    </row>
    <row r="34" spans="1:13" s="154" customFormat="1" ht="10.5">
      <c r="A34" s="97" t="s">
        <v>45</v>
      </c>
      <c r="B34" s="229" t="s">
        <v>46</v>
      </c>
      <c r="C34" s="212">
        <f>SUM(C35:C38)</f>
        <v>0</v>
      </c>
      <c r="D34" s="212">
        <f aca="true" t="shared" si="6" ref="D34:L34">SUM(D35:D38)</f>
        <v>16.33</v>
      </c>
      <c r="E34" s="212">
        <f t="shared" si="6"/>
        <v>17.095858325400002</v>
      </c>
      <c r="F34" s="212">
        <f t="shared" si="6"/>
        <v>17.095858325400002</v>
      </c>
      <c r="G34" s="212">
        <f t="shared" si="6"/>
        <v>0</v>
      </c>
      <c r="H34" s="212">
        <f t="shared" si="6"/>
        <v>0</v>
      </c>
      <c r="I34" s="212">
        <f t="shared" si="6"/>
        <v>0</v>
      </c>
      <c r="J34" s="212">
        <f t="shared" si="6"/>
        <v>0</v>
      </c>
      <c r="K34" s="212">
        <f t="shared" si="6"/>
        <v>0</v>
      </c>
      <c r="L34" s="212">
        <f t="shared" si="6"/>
        <v>0</v>
      </c>
      <c r="M34" s="159"/>
    </row>
    <row r="35" spans="1:13" s="10" customFormat="1" ht="76.5">
      <c r="A35" s="155" t="s">
        <v>27</v>
      </c>
      <c r="B35" s="242" t="s">
        <v>282</v>
      </c>
      <c r="C35" s="225"/>
      <c r="D35" s="225">
        <v>4.27</v>
      </c>
      <c r="E35" s="225">
        <v>4.2700000026</v>
      </c>
      <c r="F35" s="225">
        <v>4.2700000026</v>
      </c>
      <c r="G35" s="225"/>
      <c r="H35" s="225"/>
      <c r="I35" s="225"/>
      <c r="J35" s="225"/>
      <c r="K35" s="225"/>
      <c r="L35" s="225"/>
      <c r="M35" s="156"/>
    </row>
    <row r="36" spans="1:13" s="10" customFormat="1" ht="76.5">
      <c r="A36" s="155" t="s">
        <v>31</v>
      </c>
      <c r="B36" s="260" t="s">
        <v>283</v>
      </c>
      <c r="C36" s="225"/>
      <c r="D36" s="225">
        <v>4.27</v>
      </c>
      <c r="E36" s="225">
        <v>4.2700000026</v>
      </c>
      <c r="F36" s="225">
        <v>4.2700000026</v>
      </c>
      <c r="G36" s="225"/>
      <c r="H36" s="225"/>
      <c r="I36" s="225"/>
      <c r="J36" s="225"/>
      <c r="K36" s="225"/>
      <c r="L36" s="225"/>
      <c r="M36" s="156"/>
    </row>
    <row r="37" spans="1:13" s="10" customFormat="1" ht="38.25">
      <c r="A37" s="155" t="s">
        <v>32</v>
      </c>
      <c r="B37" s="260" t="s">
        <v>284</v>
      </c>
      <c r="C37" s="225"/>
      <c r="D37" s="225">
        <v>6.9399999999999995</v>
      </c>
      <c r="E37" s="225">
        <v>7.705858323799999</v>
      </c>
      <c r="F37" s="225">
        <v>7.705858323799999</v>
      </c>
      <c r="G37" s="225"/>
      <c r="H37" s="225"/>
      <c r="I37" s="225"/>
      <c r="J37" s="225"/>
      <c r="K37" s="225"/>
      <c r="L37" s="225"/>
      <c r="M37" s="156"/>
    </row>
    <row r="38" spans="1:13" s="10" customFormat="1" ht="51">
      <c r="A38" s="155" t="s">
        <v>33</v>
      </c>
      <c r="B38" s="260" t="s">
        <v>285</v>
      </c>
      <c r="C38" s="225"/>
      <c r="D38" s="225">
        <v>0.85</v>
      </c>
      <c r="E38" s="225">
        <v>0.8499999963999999</v>
      </c>
      <c r="F38" s="225">
        <v>0.8499999963999999</v>
      </c>
      <c r="G38" s="225"/>
      <c r="H38" s="225"/>
      <c r="I38" s="225"/>
      <c r="J38" s="225"/>
      <c r="K38" s="225"/>
      <c r="L38" s="225"/>
      <c r="M38" s="156"/>
    </row>
    <row r="39" spans="1:13" s="10" customFormat="1" ht="31.5">
      <c r="A39" s="97"/>
      <c r="B39" s="226" t="s">
        <v>250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156"/>
    </row>
    <row r="40" spans="1:13" s="10" customFormat="1" ht="11.25">
      <c r="A40" s="104" t="s">
        <v>27</v>
      </c>
      <c r="B40" s="20" t="s">
        <v>38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156"/>
    </row>
    <row r="41" spans="1:13" s="10" customFormat="1" ht="11.25">
      <c r="A41" s="104" t="s">
        <v>31</v>
      </c>
      <c r="B41" s="20" t="s">
        <v>39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156"/>
    </row>
    <row r="42" spans="1:13" s="10" customFormat="1" ht="12" thickBot="1">
      <c r="A42" s="120" t="s">
        <v>40</v>
      </c>
      <c r="B42" s="230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2"/>
    </row>
    <row r="43" spans="1:2" s="69" customFormat="1" ht="12.75">
      <c r="A43" s="217"/>
      <c r="B43" s="8"/>
    </row>
    <row r="44" ht="11.25">
      <c r="B44" s="6"/>
    </row>
    <row r="45" ht="11.25">
      <c r="B45" s="8" t="s">
        <v>50</v>
      </c>
    </row>
    <row r="46" ht="11.25">
      <c r="B46" s="8" t="s">
        <v>216</v>
      </c>
    </row>
    <row r="47" ht="11.25">
      <c r="B47" s="8" t="s">
        <v>54</v>
      </c>
    </row>
    <row r="49" ht="11.25">
      <c r="B49" s="8" t="s">
        <v>55</v>
      </c>
    </row>
  </sheetData>
  <sheetProtection/>
  <mergeCells count="14">
    <mergeCell ref="A4:M4"/>
    <mergeCell ref="A5:M5"/>
    <mergeCell ref="A13:A15"/>
    <mergeCell ref="B13:B15"/>
    <mergeCell ref="C13:C15"/>
    <mergeCell ref="D13:E14"/>
    <mergeCell ref="F13:F15"/>
    <mergeCell ref="G13:G15"/>
    <mergeCell ref="H13:H15"/>
    <mergeCell ref="I13:L13"/>
    <mergeCell ref="M13:M15"/>
    <mergeCell ref="I14:I15"/>
    <mergeCell ref="J14:J15"/>
    <mergeCell ref="K14:L14"/>
  </mergeCells>
  <printOptions/>
  <pageMargins left="0.8267716535433072" right="0.3937007874015748" top="0.3937007874015748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view="pageBreakPreview" zoomScale="175" zoomScaleSheetLayoutView="175" zoomScalePageLayoutView="0" workbookViewId="0" topLeftCell="A1">
      <selection activeCell="E8" sqref="E8"/>
    </sheetView>
  </sheetViews>
  <sheetFormatPr defaultColWidth="0.875" defaultRowHeight="12.75"/>
  <cols>
    <col min="1" max="1" width="7.25390625" style="1" customWidth="1"/>
    <col min="2" max="2" width="41.75390625" style="1" customWidth="1"/>
    <col min="3" max="3" width="10.625" style="1" customWidth="1"/>
    <col min="4" max="4" width="10.75390625" style="1" customWidth="1"/>
    <col min="5" max="5" width="11.375" style="1" customWidth="1"/>
    <col min="6" max="16384" width="0.875" style="1" customWidth="1"/>
  </cols>
  <sheetData>
    <row r="1" ht="11.25">
      <c r="E1" s="5" t="s">
        <v>251</v>
      </c>
    </row>
    <row r="2" ht="11.25">
      <c r="E2" s="5" t="s">
        <v>57</v>
      </c>
    </row>
    <row r="3" ht="11.25">
      <c r="E3" s="5" t="s">
        <v>58</v>
      </c>
    </row>
    <row r="4" s="2" customFormat="1" ht="15.75"/>
    <row r="5" spans="1:5" s="13" customFormat="1" ht="30.75" customHeight="1">
      <c r="A5" s="271" t="s">
        <v>252</v>
      </c>
      <c r="B5" s="294"/>
      <c r="C5" s="294"/>
      <c r="D5" s="294"/>
      <c r="E5" s="294"/>
    </row>
    <row r="6" spans="1:5" s="13" customFormat="1" ht="15.75">
      <c r="A6" s="209"/>
      <c r="B6" s="208"/>
      <c r="C6" s="208"/>
      <c r="D6" s="208"/>
      <c r="E6" s="208"/>
    </row>
    <row r="7" spans="1:5" s="13" customFormat="1" ht="15.75">
      <c r="A7" s="209"/>
      <c r="B7" s="208"/>
      <c r="C7" s="208"/>
      <c r="D7" s="208"/>
      <c r="E7" s="4" t="s">
        <v>1</v>
      </c>
    </row>
    <row r="8" spans="1:5" s="71" customFormat="1" ht="17.25" customHeight="1">
      <c r="A8" s="165"/>
      <c r="B8" s="165"/>
      <c r="C8" s="165"/>
      <c r="D8" s="165"/>
      <c r="E8" s="5" t="s">
        <v>295</v>
      </c>
    </row>
    <row r="9" s="69" customFormat="1" ht="17.25" customHeight="1">
      <c r="E9" s="6" t="s">
        <v>2</v>
      </c>
    </row>
    <row r="10" s="69" customFormat="1" ht="12.75">
      <c r="E10" s="7" t="s">
        <v>274</v>
      </c>
    </row>
    <row r="11" ht="12" customHeight="1"/>
    <row r="12" s="69" customFormat="1" ht="12.75"/>
    <row r="13" s="69" customFormat="1" ht="13.5" thickBot="1"/>
    <row r="14" spans="1:5" s="71" customFormat="1" ht="40.5" customHeight="1">
      <c r="A14" s="295" t="s">
        <v>3</v>
      </c>
      <c r="B14" s="297" t="s">
        <v>60</v>
      </c>
      <c r="C14" s="299" t="s">
        <v>275</v>
      </c>
      <c r="D14" s="300"/>
      <c r="E14" s="297" t="s">
        <v>10</v>
      </c>
    </row>
    <row r="15" spans="1:5" s="71" customFormat="1" ht="13.5" thickBot="1">
      <c r="A15" s="296"/>
      <c r="B15" s="298"/>
      <c r="C15" s="233" t="s">
        <v>61</v>
      </c>
      <c r="D15" s="233" t="s">
        <v>62</v>
      </c>
      <c r="E15" s="301"/>
    </row>
    <row r="16" spans="1:5" s="71" customFormat="1" ht="12.75">
      <c r="A16" s="234" t="s">
        <v>27</v>
      </c>
      <c r="B16" s="235" t="s">
        <v>63</v>
      </c>
      <c r="C16" s="236">
        <f>C17+C24</f>
        <v>16.33</v>
      </c>
      <c r="D16" s="236">
        <f>D17+D24</f>
        <v>17.095858325400002</v>
      </c>
      <c r="E16" s="237"/>
    </row>
    <row r="17" spans="1:5" s="69" customFormat="1" ht="12.75">
      <c r="A17" s="238" t="s">
        <v>29</v>
      </c>
      <c r="B17" s="239" t="s">
        <v>65</v>
      </c>
      <c r="C17" s="240">
        <v>16.33</v>
      </c>
      <c r="D17" s="240">
        <v>17.095858325400002</v>
      </c>
      <c r="E17" s="241"/>
    </row>
    <row r="18" spans="1:5" s="69" customFormat="1" ht="25.5" customHeight="1">
      <c r="A18" s="238" t="s">
        <v>253</v>
      </c>
      <c r="B18" s="242" t="s">
        <v>67</v>
      </c>
      <c r="C18" s="240"/>
      <c r="D18" s="240"/>
      <c r="E18" s="241"/>
    </row>
    <row r="19" spans="1:5" s="69" customFormat="1" ht="12.75" customHeight="1">
      <c r="A19" s="238" t="s">
        <v>254</v>
      </c>
      <c r="B19" s="242" t="s">
        <v>69</v>
      </c>
      <c r="C19" s="243"/>
      <c r="D19" s="243"/>
      <c r="E19" s="241"/>
    </row>
    <row r="20" spans="1:5" s="69" customFormat="1" ht="39" customHeight="1">
      <c r="A20" s="238" t="s">
        <v>255</v>
      </c>
      <c r="B20" s="242" t="s">
        <v>71</v>
      </c>
      <c r="C20" s="243"/>
      <c r="D20" s="243"/>
      <c r="E20" s="241"/>
    </row>
    <row r="21" spans="1:5" s="71" customFormat="1" ht="25.5" customHeight="1">
      <c r="A21" s="238" t="s">
        <v>256</v>
      </c>
      <c r="B21" s="242" t="s">
        <v>73</v>
      </c>
      <c r="C21" s="243"/>
      <c r="D21" s="243"/>
      <c r="E21" s="241"/>
    </row>
    <row r="22" spans="1:5" s="69" customFormat="1" ht="25.5" customHeight="1">
      <c r="A22" s="238" t="s">
        <v>257</v>
      </c>
      <c r="B22" s="242" t="s">
        <v>75</v>
      </c>
      <c r="C22" s="243"/>
      <c r="D22" s="243"/>
      <c r="E22" s="241"/>
    </row>
    <row r="23" spans="1:5" s="69" customFormat="1" ht="12.75">
      <c r="A23" s="238" t="s">
        <v>258</v>
      </c>
      <c r="B23" s="239" t="s">
        <v>77</v>
      </c>
      <c r="C23" s="240"/>
      <c r="D23" s="240"/>
      <c r="E23" s="241"/>
    </row>
    <row r="24" spans="1:5" s="69" customFormat="1" ht="12.75">
      <c r="A24" s="238" t="s">
        <v>34</v>
      </c>
      <c r="B24" s="239" t="s">
        <v>79</v>
      </c>
      <c r="C24" s="240">
        <f>SUM(C25:C27)</f>
        <v>0</v>
      </c>
      <c r="D24" s="240">
        <f>SUM(D25:D27)</f>
        <v>0</v>
      </c>
      <c r="E24" s="241"/>
    </row>
    <row r="25" spans="1:5" s="69" customFormat="1" ht="12.75">
      <c r="A25" s="238" t="s">
        <v>259</v>
      </c>
      <c r="B25" s="239" t="s">
        <v>81</v>
      </c>
      <c r="C25" s="240">
        <v>0</v>
      </c>
      <c r="D25" s="240">
        <v>0</v>
      </c>
      <c r="E25" s="241"/>
    </row>
    <row r="26" spans="1:5" s="71" customFormat="1" ht="12.75">
      <c r="A26" s="238" t="s">
        <v>260</v>
      </c>
      <c r="B26" s="239" t="s">
        <v>83</v>
      </c>
      <c r="C26" s="243"/>
      <c r="D26" s="243"/>
      <c r="E26" s="241"/>
    </row>
    <row r="27" spans="1:5" s="71" customFormat="1" ht="25.5" customHeight="1">
      <c r="A27" s="238" t="s">
        <v>261</v>
      </c>
      <c r="B27" s="242" t="s">
        <v>85</v>
      </c>
      <c r="C27" s="243"/>
      <c r="D27" s="243"/>
      <c r="E27" s="241"/>
    </row>
    <row r="28" spans="1:5" s="71" customFormat="1" ht="12.75">
      <c r="A28" s="238" t="s">
        <v>36</v>
      </c>
      <c r="B28" s="239" t="s">
        <v>87</v>
      </c>
      <c r="C28" s="243">
        <v>0</v>
      </c>
      <c r="D28" s="243">
        <v>0</v>
      </c>
      <c r="E28" s="241"/>
    </row>
    <row r="29" spans="1:5" s="71" customFormat="1" ht="12.75">
      <c r="A29" s="238" t="s">
        <v>41</v>
      </c>
      <c r="B29" s="239" t="s">
        <v>89</v>
      </c>
      <c r="C29" s="243">
        <v>0</v>
      </c>
      <c r="D29" s="243">
        <v>0</v>
      </c>
      <c r="E29" s="241"/>
    </row>
    <row r="30" spans="1:5" s="69" customFormat="1" ht="12.75">
      <c r="A30" s="238" t="s">
        <v>262</v>
      </c>
      <c r="B30" s="239" t="s">
        <v>91</v>
      </c>
      <c r="C30" s="243"/>
      <c r="D30" s="243"/>
      <c r="E30" s="241"/>
    </row>
    <row r="31" spans="1:5" s="69" customFormat="1" ht="25.5" customHeight="1" thickBot="1">
      <c r="A31" s="244" t="s">
        <v>263</v>
      </c>
      <c r="B31" s="245" t="s">
        <v>93</v>
      </c>
      <c r="C31" s="246">
        <v>0</v>
      </c>
      <c r="D31" s="246">
        <v>0</v>
      </c>
      <c r="E31" s="247"/>
    </row>
    <row r="32" spans="1:5" s="69" customFormat="1" ht="12.75">
      <c r="A32" s="234" t="s">
        <v>31</v>
      </c>
      <c r="B32" s="235" t="s">
        <v>95</v>
      </c>
      <c r="C32" s="236">
        <f>SUM(C33:C39)</f>
        <v>0</v>
      </c>
      <c r="D32" s="236">
        <f>SUM(D33:D39)</f>
        <v>0</v>
      </c>
      <c r="E32" s="237"/>
    </row>
    <row r="33" spans="1:5" s="69" customFormat="1" ht="12.75">
      <c r="A33" s="238" t="s">
        <v>44</v>
      </c>
      <c r="B33" s="239" t="s">
        <v>97</v>
      </c>
      <c r="C33" s="243"/>
      <c r="D33" s="243"/>
      <c r="E33" s="241"/>
    </row>
    <row r="34" spans="1:5" s="71" customFormat="1" ht="12.75">
      <c r="A34" s="238" t="s">
        <v>45</v>
      </c>
      <c r="B34" s="239" t="s">
        <v>99</v>
      </c>
      <c r="C34" s="243"/>
      <c r="D34" s="243"/>
      <c r="E34" s="241"/>
    </row>
    <row r="35" spans="1:5" s="71" customFormat="1" ht="12.75">
      <c r="A35" s="238" t="s">
        <v>264</v>
      </c>
      <c r="B35" s="239" t="s">
        <v>101</v>
      </c>
      <c r="C35" s="243"/>
      <c r="D35" s="243"/>
      <c r="E35" s="241"/>
    </row>
    <row r="36" spans="1:5" s="69" customFormat="1" ht="12.75">
      <c r="A36" s="238" t="s">
        <v>265</v>
      </c>
      <c r="B36" s="239" t="s">
        <v>103</v>
      </c>
      <c r="C36" s="243"/>
      <c r="D36" s="243"/>
      <c r="E36" s="241"/>
    </row>
    <row r="37" spans="1:5" s="69" customFormat="1" ht="12.75">
      <c r="A37" s="238" t="s">
        <v>266</v>
      </c>
      <c r="B37" s="239" t="s">
        <v>105</v>
      </c>
      <c r="C37" s="243"/>
      <c r="D37" s="243"/>
      <c r="E37" s="241"/>
    </row>
    <row r="38" spans="1:5" s="69" customFormat="1" ht="12.75">
      <c r="A38" s="238" t="s">
        <v>267</v>
      </c>
      <c r="B38" s="239" t="s">
        <v>107</v>
      </c>
      <c r="C38" s="243"/>
      <c r="D38" s="243"/>
      <c r="E38" s="241"/>
    </row>
    <row r="39" spans="1:5" s="69" customFormat="1" ht="13.5" thickBot="1">
      <c r="A39" s="244" t="s">
        <v>268</v>
      </c>
      <c r="B39" s="248" t="s">
        <v>109</v>
      </c>
      <c r="C39" s="246"/>
      <c r="D39" s="246"/>
      <c r="E39" s="247"/>
    </row>
    <row r="40" spans="1:5" s="71" customFormat="1" ht="18.75" customHeight="1">
      <c r="A40" s="249"/>
      <c r="B40" s="250" t="s">
        <v>110</v>
      </c>
      <c r="C40" s="251"/>
      <c r="D40" s="251"/>
      <c r="E40" s="252"/>
    </row>
    <row r="41" spans="1:5" s="69" customFormat="1" ht="12.75">
      <c r="A41" s="238"/>
      <c r="B41" s="239" t="s">
        <v>111</v>
      </c>
      <c r="C41" s="243"/>
      <c r="D41" s="243"/>
      <c r="E41" s="241"/>
    </row>
    <row r="42" spans="1:5" s="69" customFormat="1" ht="12.75">
      <c r="A42" s="238"/>
      <c r="B42" s="253" t="s">
        <v>112</v>
      </c>
      <c r="C42" s="243"/>
      <c r="D42" s="243"/>
      <c r="E42" s="241"/>
    </row>
    <row r="43" spans="1:5" s="71" customFormat="1" ht="13.5" thickBot="1">
      <c r="A43" s="244"/>
      <c r="B43" s="254" t="s">
        <v>113</v>
      </c>
      <c r="C43" s="246"/>
      <c r="D43" s="246"/>
      <c r="E43" s="247"/>
    </row>
    <row r="46" spans="1:2" ht="11.25">
      <c r="A46" s="5" t="s">
        <v>49</v>
      </c>
      <c r="B46" s="1" t="s">
        <v>114</v>
      </c>
    </row>
    <row r="47" spans="1:2" ht="11.25">
      <c r="A47" s="5" t="s">
        <v>51</v>
      </c>
      <c r="B47" s="1" t="s">
        <v>54</v>
      </c>
    </row>
  </sheetData>
  <sheetProtection/>
  <mergeCells count="5">
    <mergeCell ref="A5:E5"/>
    <mergeCell ref="A14:A15"/>
    <mergeCell ref="B14:B15"/>
    <mergeCell ref="C14:D14"/>
    <mergeCell ref="E14:E15"/>
  </mergeCells>
  <printOptions/>
  <pageMargins left="0.8267716535433072" right="0.3937007874015748" top="0.3937007874015748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145" zoomScaleSheetLayoutView="145" zoomScalePageLayoutView="0" workbookViewId="0" topLeftCell="A1">
      <selection activeCell="F8" sqref="F8"/>
    </sheetView>
  </sheetViews>
  <sheetFormatPr defaultColWidth="0.875" defaultRowHeight="12.75"/>
  <cols>
    <col min="1" max="1" width="7.25390625" style="1" customWidth="1"/>
    <col min="2" max="2" width="48.00390625" style="1" customWidth="1"/>
    <col min="3" max="3" width="18.75390625" style="1" customWidth="1"/>
    <col min="4" max="4" width="19.625" style="1" customWidth="1"/>
    <col min="5" max="6" width="18.875" style="1" customWidth="1"/>
    <col min="7" max="16384" width="0.875" style="1" customWidth="1"/>
  </cols>
  <sheetData>
    <row r="1" ht="11.25">
      <c r="F1" s="5" t="s">
        <v>269</v>
      </c>
    </row>
    <row r="2" ht="11.25">
      <c r="F2" s="5" t="s">
        <v>57</v>
      </c>
    </row>
    <row r="3" ht="11.25">
      <c r="F3" s="5" t="s">
        <v>58</v>
      </c>
    </row>
    <row r="4" s="2" customFormat="1" ht="15.75">
      <c r="F4" s="162"/>
    </row>
    <row r="5" spans="1:6" s="13" customFormat="1" ht="30.75" customHeight="1">
      <c r="A5" s="271" t="s">
        <v>276</v>
      </c>
      <c r="B5" s="271"/>
      <c r="C5" s="271"/>
      <c r="D5" s="271"/>
      <c r="E5" s="271"/>
      <c r="F5" s="271"/>
    </row>
    <row r="6" spans="1:6" s="13" customFormat="1" ht="15.75">
      <c r="A6" s="209"/>
      <c r="B6" s="208"/>
      <c r="C6" s="208"/>
      <c r="D6" s="208"/>
      <c r="E6" s="208"/>
      <c r="F6" s="208"/>
    </row>
    <row r="7" spans="1:6" s="13" customFormat="1" ht="15.75">
      <c r="A7" s="209"/>
      <c r="B7" s="208"/>
      <c r="C7" s="208"/>
      <c r="D7" s="208"/>
      <c r="E7" s="208"/>
      <c r="F7" s="4" t="s">
        <v>1</v>
      </c>
    </row>
    <row r="8" spans="1:6" s="167" customFormat="1" ht="16.5" customHeight="1">
      <c r="A8" s="166"/>
      <c r="B8" s="166"/>
      <c r="C8" s="166"/>
      <c r="D8" s="166"/>
      <c r="F8" s="5" t="s">
        <v>295</v>
      </c>
    </row>
    <row r="9" spans="5:6" s="170" customFormat="1" ht="16.5" customHeight="1">
      <c r="E9" s="168"/>
      <c r="F9" s="6" t="s">
        <v>2</v>
      </c>
    </row>
    <row r="10" spans="5:6" s="69" customFormat="1" ht="12.75">
      <c r="E10" s="72"/>
      <c r="F10" s="7" t="s">
        <v>274</v>
      </c>
    </row>
    <row r="11" spans="5:6" ht="12" customHeight="1">
      <c r="E11" s="255"/>
      <c r="F11" s="256"/>
    </row>
    <row r="12" spans="5:6" s="69" customFormat="1" ht="12.75">
      <c r="E12" s="72"/>
      <c r="F12" s="72"/>
    </row>
    <row r="13" s="69" customFormat="1" ht="13.5" thickBot="1"/>
    <row r="14" spans="1:6" s="71" customFormat="1" ht="12.75">
      <c r="A14" s="302" t="s">
        <v>145</v>
      </c>
      <c r="B14" s="305" t="s">
        <v>146</v>
      </c>
      <c r="C14" s="305" t="s">
        <v>147</v>
      </c>
      <c r="D14" s="305"/>
      <c r="E14" s="305" t="s">
        <v>148</v>
      </c>
      <c r="F14" s="305"/>
    </row>
    <row r="15" spans="1:6" s="71" customFormat="1" ht="12.75">
      <c r="A15" s="303"/>
      <c r="B15" s="306"/>
      <c r="C15" s="73" t="s">
        <v>61</v>
      </c>
      <c r="D15" s="73" t="s">
        <v>22</v>
      </c>
      <c r="E15" s="73" t="s">
        <v>61</v>
      </c>
      <c r="F15" s="73" t="s">
        <v>22</v>
      </c>
    </row>
    <row r="16" spans="1:6" s="71" customFormat="1" ht="12.75">
      <c r="A16" s="304"/>
      <c r="B16" s="306"/>
      <c r="C16" s="73" t="s">
        <v>270</v>
      </c>
      <c r="D16" s="73" t="s">
        <v>270</v>
      </c>
      <c r="E16" s="73" t="s">
        <v>270</v>
      </c>
      <c r="F16" s="73" t="s">
        <v>270</v>
      </c>
    </row>
    <row r="17" spans="1:6" s="71" customFormat="1" ht="12.75">
      <c r="A17" s="257" t="s">
        <v>27</v>
      </c>
      <c r="B17" s="258">
        <v>2</v>
      </c>
      <c r="C17" s="258">
        <v>3</v>
      </c>
      <c r="D17" s="258">
        <v>4</v>
      </c>
      <c r="E17" s="258">
        <v>5</v>
      </c>
      <c r="F17" s="258">
        <v>6</v>
      </c>
    </row>
    <row r="18" spans="1:6" s="71" customFormat="1" ht="15">
      <c r="A18" s="155" t="s">
        <v>27</v>
      </c>
      <c r="B18" s="20" t="s">
        <v>271</v>
      </c>
      <c r="C18" s="259">
        <v>7</v>
      </c>
      <c r="D18" s="259">
        <v>3.1</v>
      </c>
      <c r="E18" s="259">
        <v>0</v>
      </c>
      <c r="F18" s="259">
        <v>0</v>
      </c>
    </row>
    <row r="19" spans="1:6" s="71" customFormat="1" ht="15">
      <c r="A19" s="155" t="s">
        <v>31</v>
      </c>
      <c r="B19" s="20" t="s">
        <v>272</v>
      </c>
      <c r="C19" s="259">
        <v>0</v>
      </c>
      <c r="D19" s="259">
        <v>0</v>
      </c>
      <c r="E19" s="259">
        <v>0</v>
      </c>
      <c r="F19" s="259">
        <v>0</v>
      </c>
    </row>
    <row r="21" ht="11.25">
      <c r="B21" s="1" t="s">
        <v>273</v>
      </c>
    </row>
  </sheetData>
  <sheetProtection/>
  <mergeCells count="5">
    <mergeCell ref="A5:F5"/>
    <mergeCell ref="A14:A16"/>
    <mergeCell ref="B14:B16"/>
    <mergeCell ref="C14:D14"/>
    <mergeCell ref="E14:F14"/>
  </mergeCells>
  <printOptions/>
  <pageMargins left="0.8267716535433072" right="0.3937007874015748" top="0.3937007874015748" bottom="0.3937007874015748" header="0.1968503937007874" footer="0.1968503937007874"/>
  <pageSetup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5"/>
  <sheetViews>
    <sheetView view="pageBreakPreview" zoomScaleNormal="120" zoomScaleSheetLayoutView="100" zoomScalePageLayoutView="0" workbookViewId="0" topLeftCell="A1">
      <selection activeCell="W4" sqref="W4"/>
    </sheetView>
  </sheetViews>
  <sheetFormatPr defaultColWidth="0.875" defaultRowHeight="12.75" outlineLevelRow="1"/>
  <cols>
    <col min="1" max="1" width="5.25390625" style="31" customWidth="1"/>
    <col min="2" max="2" width="24.875" style="32" customWidth="1"/>
    <col min="3" max="3" width="9.25390625" style="32" customWidth="1"/>
    <col min="4" max="13" width="8.75390625" style="32" customWidth="1"/>
    <col min="14" max="17" width="8.375" style="32" customWidth="1"/>
    <col min="18" max="18" width="11.75390625" style="32" customWidth="1"/>
    <col min="19" max="19" width="9.75390625" style="32" customWidth="1"/>
    <col min="20" max="20" width="6.875" style="32" customWidth="1"/>
    <col min="21" max="22" width="12.875" style="32" customWidth="1"/>
    <col min="23" max="23" width="13.75390625" style="31" customWidth="1"/>
    <col min="24" max="24" width="14.75390625" style="32" hidden="1" customWidth="1"/>
    <col min="25" max="25" width="15.375" style="32" hidden="1" customWidth="1"/>
    <col min="26" max="30" width="10.375" style="33" hidden="1" customWidth="1"/>
    <col min="31" max="31" width="9.125" style="32" hidden="1" customWidth="1"/>
    <col min="32" max="33" width="0" style="32" hidden="1" customWidth="1"/>
    <col min="34" max="16384" width="0.875" style="1" customWidth="1"/>
  </cols>
  <sheetData>
    <row r="1" spans="20:23" ht="33" customHeight="1">
      <c r="T1" s="321" t="s">
        <v>0</v>
      </c>
      <c r="U1" s="321"/>
      <c r="V1" s="321"/>
      <c r="W1" s="321"/>
    </row>
    <row r="2" spans="1:33" s="2" customFormat="1" ht="23.25" customHeight="1">
      <c r="A2" s="322" t="s">
        <v>277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4"/>
      <c r="Y2" s="34"/>
      <c r="Z2" s="35"/>
      <c r="AA2" s="35"/>
      <c r="AB2" s="35"/>
      <c r="AC2" s="35"/>
      <c r="AD2" s="35"/>
      <c r="AE2" s="34"/>
      <c r="AF2" s="34"/>
      <c r="AG2" s="34"/>
    </row>
    <row r="3" spans="1:33" s="3" customFormat="1" ht="24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  <c r="W3" s="4" t="s">
        <v>1</v>
      </c>
      <c r="X3" s="37"/>
      <c r="Y3" s="37"/>
      <c r="Z3" s="39"/>
      <c r="AA3" s="39"/>
      <c r="AB3" s="39"/>
      <c r="AC3" s="39"/>
      <c r="AD3" s="39"/>
      <c r="AE3" s="37"/>
      <c r="AF3" s="37"/>
      <c r="AG3" s="37"/>
    </row>
    <row r="4" spans="1:33" s="3" customFormat="1" ht="27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40"/>
      <c r="W4" s="5" t="s">
        <v>295</v>
      </c>
      <c r="X4" s="37"/>
      <c r="Y4" s="37"/>
      <c r="Z4" s="39"/>
      <c r="AA4" s="39"/>
      <c r="AB4" s="39"/>
      <c r="AC4" s="39"/>
      <c r="AD4" s="39"/>
      <c r="AE4" s="37"/>
      <c r="AF4" s="37"/>
      <c r="AG4" s="37"/>
    </row>
    <row r="5" spans="1:33" s="3" customFormat="1" ht="36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40"/>
      <c r="W5" s="6" t="s">
        <v>2</v>
      </c>
      <c r="X5" s="37"/>
      <c r="Y5" s="37"/>
      <c r="Z5" s="39"/>
      <c r="AA5" s="39"/>
      <c r="AB5" s="39"/>
      <c r="AC5" s="39"/>
      <c r="AD5" s="39"/>
      <c r="AE5" s="37"/>
      <c r="AF5" s="37"/>
      <c r="AG5" s="37"/>
    </row>
    <row r="6" spans="1:33" s="3" customFormat="1" ht="21.7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40"/>
      <c r="W6" s="7" t="s">
        <v>274</v>
      </c>
      <c r="X6" s="37"/>
      <c r="Y6" s="37"/>
      <c r="Z6" s="39"/>
      <c r="AA6" s="39"/>
      <c r="AB6" s="39"/>
      <c r="AC6" s="39"/>
      <c r="AD6" s="39"/>
      <c r="AE6" s="37"/>
      <c r="AF6" s="37"/>
      <c r="AG6" s="37"/>
    </row>
    <row r="7" spans="1:33" s="3" customFormat="1" ht="12">
      <c r="A7" s="36"/>
      <c r="B7" s="37"/>
      <c r="C7" s="37"/>
      <c r="D7" s="39"/>
      <c r="E7" s="39"/>
      <c r="F7" s="39"/>
      <c r="G7" s="39"/>
      <c r="H7" s="39"/>
      <c r="I7" s="39"/>
      <c r="J7" s="39"/>
      <c r="K7" s="39"/>
      <c r="L7" s="39"/>
      <c r="M7" s="39"/>
      <c r="N7" s="37"/>
      <c r="O7" s="37"/>
      <c r="P7" s="37"/>
      <c r="Q7" s="37"/>
      <c r="R7" s="37"/>
      <c r="S7" s="37"/>
      <c r="T7" s="37"/>
      <c r="U7" s="37"/>
      <c r="V7" s="37"/>
      <c r="W7" s="36"/>
      <c r="X7" s="37"/>
      <c r="Y7" s="37"/>
      <c r="Z7" s="39"/>
      <c r="AA7" s="39"/>
      <c r="AB7" s="39"/>
      <c r="AC7" s="39"/>
      <c r="AD7" s="39"/>
      <c r="AE7" s="37"/>
      <c r="AF7" s="37"/>
      <c r="AG7" s="37"/>
    </row>
    <row r="8" spans="5:7" ht="12" thickBot="1">
      <c r="E8" s="33"/>
      <c r="G8" s="33"/>
    </row>
    <row r="9" spans="1:23" ht="33.75" customHeight="1">
      <c r="A9" s="311" t="s">
        <v>3</v>
      </c>
      <c r="B9" s="313" t="s">
        <v>4</v>
      </c>
      <c r="C9" s="315" t="s">
        <v>5</v>
      </c>
      <c r="D9" s="317" t="s">
        <v>223</v>
      </c>
      <c r="E9" s="318"/>
      <c r="F9" s="318"/>
      <c r="G9" s="318"/>
      <c r="H9" s="318"/>
      <c r="I9" s="318"/>
      <c r="J9" s="318"/>
      <c r="K9" s="318"/>
      <c r="L9" s="318"/>
      <c r="M9" s="318"/>
      <c r="N9" s="315" t="s">
        <v>6</v>
      </c>
      <c r="O9" s="323"/>
      <c r="P9" s="315" t="s">
        <v>7</v>
      </c>
      <c r="Q9" s="323"/>
      <c r="R9" s="315" t="s">
        <v>8</v>
      </c>
      <c r="S9" s="317" t="s">
        <v>9</v>
      </c>
      <c r="T9" s="318"/>
      <c r="U9" s="318"/>
      <c r="V9" s="318"/>
      <c r="W9" s="315" t="s">
        <v>10</v>
      </c>
    </row>
    <row r="10" spans="1:23" ht="13.5" customHeight="1">
      <c r="A10" s="312"/>
      <c r="B10" s="314"/>
      <c r="C10" s="316"/>
      <c r="D10" s="309" t="s">
        <v>11</v>
      </c>
      <c r="E10" s="310"/>
      <c r="F10" s="309" t="s">
        <v>12</v>
      </c>
      <c r="G10" s="310"/>
      <c r="H10" s="309" t="s">
        <v>13</v>
      </c>
      <c r="I10" s="310"/>
      <c r="J10" s="309" t="s">
        <v>14</v>
      </c>
      <c r="K10" s="310"/>
      <c r="L10" s="309" t="s">
        <v>15</v>
      </c>
      <c r="M10" s="310"/>
      <c r="N10" s="319"/>
      <c r="O10" s="324"/>
      <c r="P10" s="319"/>
      <c r="Q10" s="324"/>
      <c r="R10" s="316"/>
      <c r="S10" s="320" t="s">
        <v>16</v>
      </c>
      <c r="T10" s="320" t="s">
        <v>17</v>
      </c>
      <c r="U10" s="309" t="s">
        <v>18</v>
      </c>
      <c r="V10" s="310"/>
      <c r="W10" s="316"/>
    </row>
    <row r="11" spans="1:23" ht="54.75" customHeight="1">
      <c r="A11" s="312"/>
      <c r="B11" s="314"/>
      <c r="C11" s="316"/>
      <c r="D11" s="41" t="s">
        <v>19</v>
      </c>
      <c r="E11" s="41" t="s">
        <v>20</v>
      </c>
      <c r="F11" s="41" t="s">
        <v>21</v>
      </c>
      <c r="G11" s="41" t="s">
        <v>22</v>
      </c>
      <c r="H11" s="41" t="s">
        <v>21</v>
      </c>
      <c r="I11" s="41" t="s">
        <v>22</v>
      </c>
      <c r="J11" s="41" t="s">
        <v>21</v>
      </c>
      <c r="K11" s="41" t="s">
        <v>22</v>
      </c>
      <c r="L11" s="41" t="s">
        <v>21</v>
      </c>
      <c r="M11" s="41" t="s">
        <v>22</v>
      </c>
      <c r="N11" s="41" t="s">
        <v>11</v>
      </c>
      <c r="O11" s="206" t="s">
        <v>23</v>
      </c>
      <c r="P11" s="41" t="s">
        <v>11</v>
      </c>
      <c r="Q11" s="206" t="s">
        <v>23</v>
      </c>
      <c r="R11" s="316"/>
      <c r="S11" s="316"/>
      <c r="T11" s="316"/>
      <c r="U11" s="206" t="s">
        <v>24</v>
      </c>
      <c r="V11" s="206" t="s">
        <v>25</v>
      </c>
      <c r="W11" s="319"/>
    </row>
    <row r="12" spans="1:23" ht="12.75" customHeight="1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  <c r="J12" s="42">
        <v>10</v>
      </c>
      <c r="K12" s="42">
        <v>11</v>
      </c>
      <c r="L12" s="42">
        <v>12</v>
      </c>
      <c r="M12" s="42">
        <v>13</v>
      </c>
      <c r="N12" s="42">
        <v>14</v>
      </c>
      <c r="O12" s="42">
        <v>15</v>
      </c>
      <c r="P12" s="42">
        <v>16</v>
      </c>
      <c r="Q12" s="42">
        <v>17</v>
      </c>
      <c r="R12" s="42">
        <v>18</v>
      </c>
      <c r="S12" s="42">
        <v>19</v>
      </c>
      <c r="T12" s="42">
        <v>20</v>
      </c>
      <c r="U12" s="42">
        <v>21</v>
      </c>
      <c r="V12" s="42">
        <v>22</v>
      </c>
      <c r="W12" s="42">
        <v>23</v>
      </c>
    </row>
    <row r="13" spans="1:33" s="8" customFormat="1" ht="11.25">
      <c r="A13" s="43"/>
      <c r="B13" s="207" t="s">
        <v>26</v>
      </c>
      <c r="C13" s="44">
        <f aca="true" t="shared" si="0" ref="C13:R13">C14+C33</f>
        <v>0</v>
      </c>
      <c r="D13" s="44">
        <f t="shared" si="0"/>
        <v>16.33</v>
      </c>
      <c r="E13" s="44">
        <f t="shared" si="0"/>
        <v>17.095858325400002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4.08</v>
      </c>
      <c r="K13" s="44">
        <f t="shared" si="0"/>
        <v>3.5</v>
      </c>
      <c r="L13" s="44">
        <f t="shared" si="0"/>
        <v>12.249999999999998</v>
      </c>
      <c r="M13" s="44">
        <f t="shared" si="0"/>
        <v>13.5958583254</v>
      </c>
      <c r="N13" s="45">
        <f t="shared" si="0"/>
        <v>17.095858325400002</v>
      </c>
      <c r="O13" s="45">
        <f t="shared" si="0"/>
        <v>13.5958583254</v>
      </c>
      <c r="P13" s="45">
        <f t="shared" si="0"/>
        <v>0</v>
      </c>
      <c r="Q13" s="45">
        <f t="shared" si="0"/>
        <v>0</v>
      </c>
      <c r="R13" s="45">
        <f t="shared" si="0"/>
        <v>0</v>
      </c>
      <c r="S13" s="45">
        <f>U13+V13</f>
        <v>0</v>
      </c>
      <c r="T13" s="207"/>
      <c r="U13" s="207">
        <f>U14+U33</f>
        <v>0</v>
      </c>
      <c r="V13" s="207">
        <f>V14+V33</f>
        <v>0</v>
      </c>
      <c r="W13" s="46"/>
      <c r="X13" s="47"/>
      <c r="Y13" s="47"/>
      <c r="Z13" s="48"/>
      <c r="AA13" s="48"/>
      <c r="AB13" s="48"/>
      <c r="AC13" s="48"/>
      <c r="AD13" s="48"/>
      <c r="AE13" s="47"/>
      <c r="AF13" s="47"/>
      <c r="AG13" s="47"/>
    </row>
    <row r="14" spans="1:23" ht="22.5" customHeight="1">
      <c r="A14" s="43" t="s">
        <v>27</v>
      </c>
      <c r="B14" s="49" t="s">
        <v>28</v>
      </c>
      <c r="C14" s="44">
        <f aca="true" t="shared" si="1" ref="C14:R14">C15+C23+C25+C29</f>
        <v>0</v>
      </c>
      <c r="D14" s="44">
        <f t="shared" si="1"/>
        <v>0</v>
      </c>
      <c r="E14" s="44">
        <f t="shared" si="1"/>
        <v>0</v>
      </c>
      <c r="F14" s="44">
        <f t="shared" si="1"/>
        <v>0</v>
      </c>
      <c r="G14" s="44">
        <f t="shared" si="1"/>
        <v>0</v>
      </c>
      <c r="H14" s="44">
        <f t="shared" si="1"/>
        <v>0</v>
      </c>
      <c r="I14" s="44">
        <f t="shared" si="1"/>
        <v>0</v>
      </c>
      <c r="J14" s="44">
        <f t="shared" si="1"/>
        <v>0</v>
      </c>
      <c r="K14" s="44">
        <f t="shared" si="1"/>
        <v>0</v>
      </c>
      <c r="L14" s="44">
        <f t="shared" si="1"/>
        <v>0</v>
      </c>
      <c r="M14" s="44">
        <f t="shared" si="1"/>
        <v>0</v>
      </c>
      <c r="N14" s="45">
        <f t="shared" si="1"/>
        <v>0</v>
      </c>
      <c r="O14" s="45">
        <f t="shared" si="1"/>
        <v>0</v>
      </c>
      <c r="P14" s="45">
        <f t="shared" si="1"/>
        <v>0</v>
      </c>
      <c r="Q14" s="45">
        <f t="shared" si="1"/>
        <v>0</v>
      </c>
      <c r="R14" s="45">
        <f t="shared" si="1"/>
        <v>0</v>
      </c>
      <c r="S14" s="45">
        <f aca="true" t="shared" si="2" ref="S14:S62">U14+V14</f>
        <v>0</v>
      </c>
      <c r="T14" s="207"/>
      <c r="U14" s="207"/>
      <c r="V14" s="207"/>
      <c r="W14" s="46"/>
    </row>
    <row r="15" spans="1:23" ht="22.5" customHeight="1">
      <c r="A15" s="43" t="s">
        <v>29</v>
      </c>
      <c r="B15" s="49" t="s">
        <v>30</v>
      </c>
      <c r="C15" s="44">
        <f aca="true" t="shared" si="3" ref="C15:R15">SUM(C16:C22)</f>
        <v>0</v>
      </c>
      <c r="D15" s="44">
        <f t="shared" si="3"/>
        <v>0</v>
      </c>
      <c r="E15" s="44">
        <f t="shared" si="3"/>
        <v>0</v>
      </c>
      <c r="F15" s="44">
        <f t="shared" si="3"/>
        <v>0</v>
      </c>
      <c r="G15" s="44">
        <f t="shared" si="3"/>
        <v>0</v>
      </c>
      <c r="H15" s="44">
        <f t="shared" si="3"/>
        <v>0</v>
      </c>
      <c r="I15" s="44">
        <f t="shared" si="3"/>
        <v>0</v>
      </c>
      <c r="J15" s="44">
        <f t="shared" si="3"/>
        <v>0</v>
      </c>
      <c r="K15" s="44">
        <f t="shared" si="3"/>
        <v>0</v>
      </c>
      <c r="L15" s="44">
        <f t="shared" si="3"/>
        <v>0</v>
      </c>
      <c r="M15" s="44">
        <f t="shared" si="3"/>
        <v>0</v>
      </c>
      <c r="N15" s="44">
        <f t="shared" si="3"/>
        <v>0</v>
      </c>
      <c r="O15" s="44">
        <f t="shared" si="3"/>
        <v>0</v>
      </c>
      <c r="P15" s="44">
        <f t="shared" si="3"/>
        <v>0</v>
      </c>
      <c r="Q15" s="44">
        <f t="shared" si="3"/>
        <v>0</v>
      </c>
      <c r="R15" s="44">
        <f t="shared" si="3"/>
        <v>0</v>
      </c>
      <c r="S15" s="45">
        <f t="shared" si="2"/>
        <v>0</v>
      </c>
      <c r="T15" s="207"/>
      <c r="U15" s="207"/>
      <c r="V15" s="207"/>
      <c r="W15" s="46"/>
    </row>
    <row r="16" spans="1:33" s="8" customFormat="1" ht="11.25" hidden="1" outlineLevel="1">
      <c r="A16" s="50"/>
      <c r="B16" s="194"/>
      <c r="C16" s="52"/>
      <c r="D16" s="52"/>
      <c r="E16" s="52"/>
      <c r="F16" s="19"/>
      <c r="G16" s="53"/>
      <c r="H16" s="19"/>
      <c r="I16" s="52"/>
      <c r="J16" s="52"/>
      <c r="K16" s="53"/>
      <c r="L16" s="52"/>
      <c r="M16" s="52"/>
      <c r="N16" s="53"/>
      <c r="O16" s="53"/>
      <c r="P16" s="53"/>
      <c r="Q16" s="53"/>
      <c r="R16" s="52"/>
      <c r="S16" s="207"/>
      <c r="T16" s="54"/>
      <c r="U16" s="54"/>
      <c r="V16" s="54"/>
      <c r="W16" s="46"/>
      <c r="X16" s="48"/>
      <c r="Y16" s="55"/>
      <c r="Z16" s="48"/>
      <c r="AA16" s="48"/>
      <c r="AB16" s="48"/>
      <c r="AC16" s="48"/>
      <c r="AD16" s="48"/>
      <c r="AE16" s="47"/>
      <c r="AF16" s="47"/>
      <c r="AG16" s="47"/>
    </row>
    <row r="17" spans="1:33" s="8" customFormat="1" ht="11.25" hidden="1" outlineLevel="1">
      <c r="A17" s="50"/>
      <c r="B17" s="51"/>
      <c r="C17" s="52"/>
      <c r="D17" s="52"/>
      <c r="E17" s="52"/>
      <c r="F17" s="19"/>
      <c r="G17" s="53"/>
      <c r="H17" s="19"/>
      <c r="I17" s="52"/>
      <c r="J17" s="52"/>
      <c r="K17" s="53"/>
      <c r="L17" s="52"/>
      <c r="M17" s="52"/>
      <c r="N17" s="53"/>
      <c r="O17" s="53"/>
      <c r="P17" s="53"/>
      <c r="Q17" s="53"/>
      <c r="R17" s="52"/>
      <c r="S17" s="207"/>
      <c r="T17" s="54"/>
      <c r="U17" s="54"/>
      <c r="V17" s="54"/>
      <c r="W17" s="46"/>
      <c r="X17" s="48"/>
      <c r="Y17" s="55"/>
      <c r="Z17" s="48"/>
      <c r="AA17" s="48"/>
      <c r="AB17" s="48"/>
      <c r="AC17" s="48"/>
      <c r="AD17" s="48"/>
      <c r="AE17" s="47"/>
      <c r="AF17" s="47"/>
      <c r="AG17" s="47"/>
    </row>
    <row r="18" spans="1:33" s="8" customFormat="1" ht="11.25" hidden="1" outlineLevel="1">
      <c r="A18" s="50"/>
      <c r="B18" s="51"/>
      <c r="C18" s="52"/>
      <c r="D18" s="52"/>
      <c r="E18" s="52"/>
      <c r="F18" s="19"/>
      <c r="G18" s="53"/>
      <c r="H18" s="19"/>
      <c r="I18" s="52"/>
      <c r="J18" s="52"/>
      <c r="K18" s="53"/>
      <c r="L18" s="52"/>
      <c r="M18" s="52"/>
      <c r="N18" s="53"/>
      <c r="O18" s="53"/>
      <c r="P18" s="53"/>
      <c r="Q18" s="53"/>
      <c r="R18" s="52"/>
      <c r="S18" s="207"/>
      <c r="T18" s="54"/>
      <c r="U18" s="54"/>
      <c r="V18" s="54"/>
      <c r="W18" s="46"/>
      <c r="X18" s="48"/>
      <c r="Y18" s="55"/>
      <c r="Z18" s="48"/>
      <c r="AA18" s="48"/>
      <c r="AB18" s="48"/>
      <c r="AC18" s="48"/>
      <c r="AD18" s="48"/>
      <c r="AE18" s="47"/>
      <c r="AF18" s="47"/>
      <c r="AG18" s="47"/>
    </row>
    <row r="19" spans="1:33" s="8" customFormat="1" ht="11.25" hidden="1" outlineLevel="1">
      <c r="A19" s="50"/>
      <c r="B19" s="194"/>
      <c r="C19" s="52"/>
      <c r="D19" s="52"/>
      <c r="E19" s="52"/>
      <c r="F19" s="19"/>
      <c r="G19" s="52"/>
      <c r="H19" s="19"/>
      <c r="I19" s="52"/>
      <c r="J19" s="52"/>
      <c r="K19" s="53"/>
      <c r="L19" s="52"/>
      <c r="M19" s="52"/>
      <c r="N19" s="53"/>
      <c r="O19" s="53"/>
      <c r="P19" s="53"/>
      <c r="Q19" s="53"/>
      <c r="R19" s="52"/>
      <c r="S19" s="207"/>
      <c r="T19" s="54"/>
      <c r="U19" s="54"/>
      <c r="V19" s="54"/>
      <c r="W19" s="46"/>
      <c r="X19" s="48"/>
      <c r="Y19" s="55"/>
      <c r="Z19" s="48"/>
      <c r="AA19" s="48"/>
      <c r="AB19" s="48"/>
      <c r="AC19" s="48"/>
      <c r="AD19" s="48"/>
      <c r="AE19" s="47"/>
      <c r="AF19" s="47"/>
      <c r="AG19" s="47"/>
    </row>
    <row r="20" spans="1:33" s="8" customFormat="1" ht="11.25" hidden="1" outlineLevel="1">
      <c r="A20" s="50"/>
      <c r="B20" s="194"/>
      <c r="C20" s="52"/>
      <c r="D20" s="52"/>
      <c r="E20" s="52"/>
      <c r="F20" s="19"/>
      <c r="G20" s="52"/>
      <c r="H20" s="19"/>
      <c r="I20" s="52"/>
      <c r="J20" s="52"/>
      <c r="K20" s="53"/>
      <c r="L20" s="52"/>
      <c r="M20" s="52"/>
      <c r="N20" s="53"/>
      <c r="O20" s="53"/>
      <c r="P20" s="53"/>
      <c r="Q20" s="53"/>
      <c r="R20" s="52"/>
      <c r="S20" s="207"/>
      <c r="T20" s="54"/>
      <c r="U20" s="54"/>
      <c r="V20" s="54"/>
      <c r="W20" s="46"/>
      <c r="X20" s="48"/>
      <c r="Y20" s="55"/>
      <c r="Z20" s="48"/>
      <c r="AA20" s="48"/>
      <c r="AB20" s="48"/>
      <c r="AC20" s="48"/>
      <c r="AD20" s="48"/>
      <c r="AE20" s="47"/>
      <c r="AF20" s="47"/>
      <c r="AG20" s="47"/>
    </row>
    <row r="21" spans="1:33" s="8" customFormat="1" ht="11.25" hidden="1" outlineLevel="1">
      <c r="A21" s="50"/>
      <c r="B21" s="194"/>
      <c r="C21" s="52"/>
      <c r="D21" s="52"/>
      <c r="E21" s="52"/>
      <c r="F21" s="19"/>
      <c r="G21" s="52"/>
      <c r="H21" s="19"/>
      <c r="I21" s="52"/>
      <c r="J21" s="52"/>
      <c r="K21" s="53"/>
      <c r="L21" s="52"/>
      <c r="M21" s="52"/>
      <c r="N21" s="53"/>
      <c r="O21" s="53"/>
      <c r="P21" s="53"/>
      <c r="Q21" s="53"/>
      <c r="R21" s="52"/>
      <c r="S21" s="207"/>
      <c r="T21" s="54"/>
      <c r="U21" s="54"/>
      <c r="V21" s="54"/>
      <c r="W21" s="46"/>
      <c r="X21" s="48"/>
      <c r="Y21" s="55"/>
      <c r="Z21" s="48"/>
      <c r="AA21" s="48"/>
      <c r="AB21" s="48"/>
      <c r="AC21" s="48"/>
      <c r="AD21" s="48"/>
      <c r="AE21" s="47"/>
      <c r="AF21" s="47"/>
      <c r="AG21" s="47"/>
    </row>
    <row r="22" spans="1:33" s="8" customFormat="1" ht="11.25" hidden="1" outlineLevel="1">
      <c r="A22" s="50"/>
      <c r="B22" s="194"/>
      <c r="C22" s="52"/>
      <c r="D22" s="52"/>
      <c r="E22" s="52"/>
      <c r="F22" s="19"/>
      <c r="G22" s="52"/>
      <c r="H22" s="19"/>
      <c r="I22" s="52"/>
      <c r="J22" s="52"/>
      <c r="K22" s="53"/>
      <c r="L22" s="52"/>
      <c r="M22" s="52"/>
      <c r="N22" s="53"/>
      <c r="O22" s="53"/>
      <c r="P22" s="53"/>
      <c r="Q22" s="53"/>
      <c r="R22" s="52"/>
      <c r="S22" s="207"/>
      <c r="T22" s="54"/>
      <c r="U22" s="54"/>
      <c r="V22" s="54"/>
      <c r="W22" s="46"/>
      <c r="X22" s="48"/>
      <c r="Y22" s="55"/>
      <c r="Z22" s="48"/>
      <c r="AA22" s="48"/>
      <c r="AB22" s="48"/>
      <c r="AC22" s="48"/>
      <c r="AD22" s="48"/>
      <c r="AE22" s="47"/>
      <c r="AF22" s="47"/>
      <c r="AG22" s="47"/>
    </row>
    <row r="23" spans="1:30" ht="32.25" customHeight="1" collapsed="1">
      <c r="A23" s="43" t="s">
        <v>34</v>
      </c>
      <c r="B23" s="49" t="s">
        <v>35</v>
      </c>
      <c r="C23" s="44">
        <f aca="true" t="shared" si="4" ref="C23:R23">SUM(C24:C24)</f>
        <v>0</v>
      </c>
      <c r="D23" s="44">
        <f t="shared" si="4"/>
        <v>0</v>
      </c>
      <c r="E23" s="44">
        <f t="shared" si="4"/>
        <v>0</v>
      </c>
      <c r="F23" s="44">
        <f t="shared" si="4"/>
        <v>0</v>
      </c>
      <c r="G23" s="44">
        <f t="shared" si="4"/>
        <v>0</v>
      </c>
      <c r="H23" s="44">
        <f t="shared" si="4"/>
        <v>0</v>
      </c>
      <c r="I23" s="44">
        <f t="shared" si="4"/>
        <v>0</v>
      </c>
      <c r="J23" s="44">
        <f t="shared" si="4"/>
        <v>0</v>
      </c>
      <c r="K23" s="44">
        <f t="shared" si="4"/>
        <v>0</v>
      </c>
      <c r="L23" s="44">
        <f t="shared" si="4"/>
        <v>0</v>
      </c>
      <c r="M23" s="44">
        <f t="shared" si="4"/>
        <v>0</v>
      </c>
      <c r="N23" s="207">
        <f t="shared" si="4"/>
        <v>0</v>
      </c>
      <c r="O23" s="207">
        <f t="shared" si="4"/>
        <v>0</v>
      </c>
      <c r="P23" s="207">
        <f t="shared" si="4"/>
        <v>0</v>
      </c>
      <c r="Q23" s="207">
        <f t="shared" si="4"/>
        <v>0</v>
      </c>
      <c r="R23" s="207">
        <f t="shared" si="4"/>
        <v>0</v>
      </c>
      <c r="S23" s="207">
        <f t="shared" si="2"/>
        <v>0</v>
      </c>
      <c r="T23" s="207"/>
      <c r="U23" s="207"/>
      <c r="V23" s="207"/>
      <c r="W23" s="46"/>
      <c r="Y23" s="56"/>
      <c r="Z23" s="48">
        <v>0</v>
      </c>
      <c r="AA23" s="48">
        <v>0</v>
      </c>
      <c r="AB23" s="48">
        <v>0</v>
      </c>
      <c r="AC23" s="48">
        <v>0</v>
      </c>
      <c r="AD23" s="48">
        <v>0</v>
      </c>
    </row>
    <row r="24" spans="1:33" s="8" customFormat="1" ht="11.25" hidden="1" outlineLevel="1">
      <c r="A24" s="50" t="s">
        <v>27</v>
      </c>
      <c r="B24" s="51"/>
      <c r="C24" s="52"/>
      <c r="D24" s="52"/>
      <c r="E24" s="52">
        <f>G24+I24+K24+M24</f>
        <v>0</v>
      </c>
      <c r="F24" s="52"/>
      <c r="G24" s="52"/>
      <c r="H24" s="52"/>
      <c r="I24" s="52"/>
      <c r="J24" s="52"/>
      <c r="K24" s="52"/>
      <c r="L24" s="52"/>
      <c r="M24" s="52"/>
      <c r="N24" s="54"/>
      <c r="O24" s="54"/>
      <c r="P24" s="54"/>
      <c r="Q24" s="54"/>
      <c r="R24" s="54"/>
      <c r="S24" s="207">
        <f t="shared" si="2"/>
        <v>0</v>
      </c>
      <c r="T24" s="54"/>
      <c r="U24" s="54"/>
      <c r="V24" s="54"/>
      <c r="W24" s="54"/>
      <c r="X24" s="47"/>
      <c r="Y24" s="55"/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7"/>
      <c r="AF24" s="47"/>
      <c r="AG24" s="47"/>
    </row>
    <row r="25" spans="1:33" s="8" customFormat="1" ht="22.5" customHeight="1" collapsed="1">
      <c r="A25" s="43" t="s">
        <v>36</v>
      </c>
      <c r="B25" s="49" t="s">
        <v>37</v>
      </c>
      <c r="C25" s="44">
        <f aca="true" t="shared" si="5" ref="C25:R25">SUM(C26:C28)</f>
        <v>0</v>
      </c>
      <c r="D25" s="44">
        <f t="shared" si="5"/>
        <v>0</v>
      </c>
      <c r="E25" s="44">
        <f t="shared" si="5"/>
        <v>0</v>
      </c>
      <c r="F25" s="44">
        <f t="shared" si="5"/>
        <v>0</v>
      </c>
      <c r="G25" s="44">
        <f t="shared" si="5"/>
        <v>0</v>
      </c>
      <c r="H25" s="44">
        <f t="shared" si="5"/>
        <v>0</v>
      </c>
      <c r="I25" s="44">
        <f t="shared" si="5"/>
        <v>0</v>
      </c>
      <c r="J25" s="44">
        <f t="shared" si="5"/>
        <v>0</v>
      </c>
      <c r="K25" s="44">
        <f t="shared" si="5"/>
        <v>0</v>
      </c>
      <c r="L25" s="44">
        <f t="shared" si="5"/>
        <v>0</v>
      </c>
      <c r="M25" s="44">
        <f t="shared" si="5"/>
        <v>0</v>
      </c>
      <c r="N25" s="207">
        <f t="shared" si="5"/>
        <v>0</v>
      </c>
      <c r="O25" s="207">
        <f t="shared" si="5"/>
        <v>0</v>
      </c>
      <c r="P25" s="207">
        <f t="shared" si="5"/>
        <v>0</v>
      </c>
      <c r="Q25" s="207">
        <f t="shared" si="5"/>
        <v>0</v>
      </c>
      <c r="R25" s="207">
        <f t="shared" si="5"/>
        <v>0</v>
      </c>
      <c r="S25" s="207">
        <f t="shared" si="2"/>
        <v>0</v>
      </c>
      <c r="T25" s="207"/>
      <c r="U25" s="207"/>
      <c r="V25" s="207"/>
      <c r="W25" s="207"/>
      <c r="X25" s="47"/>
      <c r="Y25" s="55"/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7"/>
      <c r="AF25" s="47"/>
      <c r="AG25" s="47"/>
    </row>
    <row r="26" spans="1:33" s="8" customFormat="1" ht="11.25" hidden="1" outlineLevel="1">
      <c r="A26" s="50" t="s">
        <v>27</v>
      </c>
      <c r="B26" s="57" t="s">
        <v>38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4"/>
      <c r="O26" s="54"/>
      <c r="P26" s="54"/>
      <c r="Q26" s="54"/>
      <c r="R26" s="54"/>
      <c r="S26" s="207">
        <f t="shared" si="2"/>
        <v>0</v>
      </c>
      <c r="T26" s="54"/>
      <c r="U26" s="54"/>
      <c r="V26" s="54"/>
      <c r="W26" s="54"/>
      <c r="X26" s="47"/>
      <c r="Y26" s="55"/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7"/>
      <c r="AF26" s="47"/>
      <c r="AG26" s="47"/>
    </row>
    <row r="27" spans="1:33" s="8" customFormat="1" ht="11.25" hidden="1" outlineLevel="1">
      <c r="A27" s="50" t="s">
        <v>31</v>
      </c>
      <c r="B27" s="57" t="s">
        <v>39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4"/>
      <c r="O27" s="54"/>
      <c r="P27" s="54"/>
      <c r="Q27" s="54"/>
      <c r="R27" s="54"/>
      <c r="S27" s="207">
        <f t="shared" si="2"/>
        <v>0</v>
      </c>
      <c r="T27" s="54"/>
      <c r="U27" s="54"/>
      <c r="V27" s="54"/>
      <c r="W27" s="54"/>
      <c r="X27" s="47"/>
      <c r="Y27" s="55"/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7"/>
      <c r="AF27" s="47"/>
      <c r="AG27" s="47"/>
    </row>
    <row r="28" spans="1:33" s="8" customFormat="1" ht="11.25" hidden="1" outlineLevel="1">
      <c r="A28" s="50" t="s">
        <v>40</v>
      </c>
      <c r="B28" s="57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4"/>
      <c r="O28" s="54"/>
      <c r="P28" s="54"/>
      <c r="Q28" s="54"/>
      <c r="R28" s="54"/>
      <c r="S28" s="207">
        <f t="shared" si="2"/>
        <v>0</v>
      </c>
      <c r="T28" s="54"/>
      <c r="U28" s="54"/>
      <c r="V28" s="54"/>
      <c r="W28" s="54"/>
      <c r="X28" s="47"/>
      <c r="Y28" s="55"/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7"/>
      <c r="AF28" s="47"/>
      <c r="AG28" s="47"/>
    </row>
    <row r="29" spans="1:33" s="8" customFormat="1" ht="42" customHeight="1" collapsed="1">
      <c r="A29" s="43" t="s">
        <v>41</v>
      </c>
      <c r="B29" s="49" t="s">
        <v>42</v>
      </c>
      <c r="C29" s="44">
        <f aca="true" t="shared" si="6" ref="C29:R29">SUM(C30:C32)</f>
        <v>0</v>
      </c>
      <c r="D29" s="44">
        <f t="shared" si="6"/>
        <v>0</v>
      </c>
      <c r="E29" s="44">
        <f t="shared" si="6"/>
        <v>0</v>
      </c>
      <c r="F29" s="44">
        <f t="shared" si="6"/>
        <v>0</v>
      </c>
      <c r="G29" s="44">
        <f t="shared" si="6"/>
        <v>0</v>
      </c>
      <c r="H29" s="44">
        <f t="shared" si="6"/>
        <v>0</v>
      </c>
      <c r="I29" s="44">
        <f t="shared" si="6"/>
        <v>0</v>
      </c>
      <c r="J29" s="44">
        <f t="shared" si="6"/>
        <v>0</v>
      </c>
      <c r="K29" s="44">
        <f t="shared" si="6"/>
        <v>0</v>
      </c>
      <c r="L29" s="44">
        <f t="shared" si="6"/>
        <v>0</v>
      </c>
      <c r="M29" s="44">
        <f t="shared" si="6"/>
        <v>0</v>
      </c>
      <c r="N29" s="207">
        <f t="shared" si="6"/>
        <v>0</v>
      </c>
      <c r="O29" s="207">
        <f t="shared" si="6"/>
        <v>0</v>
      </c>
      <c r="P29" s="207">
        <f t="shared" si="6"/>
        <v>0</v>
      </c>
      <c r="Q29" s="207">
        <f t="shared" si="6"/>
        <v>0</v>
      </c>
      <c r="R29" s="207">
        <f t="shared" si="6"/>
        <v>0</v>
      </c>
      <c r="S29" s="207">
        <f t="shared" si="2"/>
        <v>0</v>
      </c>
      <c r="T29" s="207"/>
      <c r="U29" s="207"/>
      <c r="V29" s="207"/>
      <c r="W29" s="207"/>
      <c r="X29" s="47"/>
      <c r="Y29" s="55"/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7"/>
      <c r="AF29" s="47"/>
      <c r="AG29" s="47"/>
    </row>
    <row r="30" spans="1:33" s="8" customFormat="1" ht="11.25" hidden="1" outlineLevel="1">
      <c r="A30" s="50" t="s">
        <v>27</v>
      </c>
      <c r="B30" s="57" t="s">
        <v>38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4"/>
      <c r="O30" s="54"/>
      <c r="P30" s="54"/>
      <c r="Q30" s="54"/>
      <c r="R30" s="54"/>
      <c r="S30" s="207">
        <f t="shared" si="2"/>
        <v>0</v>
      </c>
      <c r="T30" s="54"/>
      <c r="U30" s="54"/>
      <c r="V30" s="54"/>
      <c r="W30" s="54"/>
      <c r="X30" s="47"/>
      <c r="Y30" s="55"/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7"/>
      <c r="AF30" s="47"/>
      <c r="AG30" s="47"/>
    </row>
    <row r="31" spans="1:33" s="8" customFormat="1" ht="11.25" hidden="1" outlineLevel="1">
      <c r="A31" s="50" t="s">
        <v>31</v>
      </c>
      <c r="B31" s="57" t="s">
        <v>39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4"/>
      <c r="O31" s="54"/>
      <c r="P31" s="54"/>
      <c r="Q31" s="54"/>
      <c r="R31" s="54"/>
      <c r="S31" s="207">
        <f t="shared" si="2"/>
        <v>0</v>
      </c>
      <c r="T31" s="54"/>
      <c r="U31" s="54"/>
      <c r="V31" s="54"/>
      <c r="W31" s="54"/>
      <c r="X31" s="47"/>
      <c r="Y31" s="55"/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7"/>
      <c r="AF31" s="47"/>
      <c r="AG31" s="47"/>
    </row>
    <row r="32" spans="1:33" s="8" customFormat="1" ht="11.25" hidden="1" outlineLevel="1">
      <c r="A32" s="50" t="s">
        <v>40</v>
      </c>
      <c r="B32" s="57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4"/>
      <c r="O32" s="54"/>
      <c r="P32" s="54"/>
      <c r="Q32" s="54"/>
      <c r="R32" s="54"/>
      <c r="S32" s="207">
        <f t="shared" si="2"/>
        <v>0</v>
      </c>
      <c r="T32" s="54"/>
      <c r="U32" s="54"/>
      <c r="V32" s="54"/>
      <c r="W32" s="54"/>
      <c r="X32" s="47"/>
      <c r="Y32" s="55"/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7"/>
      <c r="AF32" s="47"/>
      <c r="AG32" s="47"/>
    </row>
    <row r="33" spans="1:33" s="8" customFormat="1" ht="11.25" collapsed="1">
      <c r="A33" s="43" t="s">
        <v>31</v>
      </c>
      <c r="B33" s="58" t="s">
        <v>43</v>
      </c>
      <c r="C33" s="44">
        <f aca="true" t="shared" si="7" ref="C33:R33">C34+C50</f>
        <v>0</v>
      </c>
      <c r="D33" s="44">
        <f t="shared" si="7"/>
        <v>16.33</v>
      </c>
      <c r="E33" s="44">
        <f t="shared" si="7"/>
        <v>17.095858325400002</v>
      </c>
      <c r="F33" s="44">
        <f t="shared" si="7"/>
        <v>0</v>
      </c>
      <c r="G33" s="44">
        <f t="shared" si="7"/>
        <v>0</v>
      </c>
      <c r="H33" s="44">
        <f t="shared" si="7"/>
        <v>0</v>
      </c>
      <c r="I33" s="44">
        <f t="shared" si="7"/>
        <v>0</v>
      </c>
      <c r="J33" s="44">
        <f t="shared" si="7"/>
        <v>4.08</v>
      </c>
      <c r="K33" s="44">
        <f t="shared" si="7"/>
        <v>3.5</v>
      </c>
      <c r="L33" s="44">
        <f t="shared" si="7"/>
        <v>12.249999999999998</v>
      </c>
      <c r="M33" s="44">
        <f t="shared" si="7"/>
        <v>13.5958583254</v>
      </c>
      <c r="N33" s="45">
        <f t="shared" si="7"/>
        <v>17.095858325400002</v>
      </c>
      <c r="O33" s="45">
        <f t="shared" si="7"/>
        <v>13.5958583254</v>
      </c>
      <c r="P33" s="45">
        <f t="shared" si="7"/>
        <v>0</v>
      </c>
      <c r="Q33" s="45">
        <f t="shared" si="7"/>
        <v>0</v>
      </c>
      <c r="R33" s="45">
        <f t="shared" si="7"/>
        <v>0</v>
      </c>
      <c r="S33" s="207">
        <f t="shared" si="2"/>
        <v>0</v>
      </c>
      <c r="T33" s="207"/>
      <c r="U33" s="207"/>
      <c r="V33" s="207"/>
      <c r="W33" s="46"/>
      <c r="X33" s="47"/>
      <c r="Y33" s="55"/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7"/>
      <c r="AF33" s="47"/>
      <c r="AG33" s="47"/>
    </row>
    <row r="34" spans="1:30" ht="22.5" customHeight="1">
      <c r="A34" s="43" t="s">
        <v>44</v>
      </c>
      <c r="B34" s="49" t="s">
        <v>30</v>
      </c>
      <c r="C34" s="44">
        <f>SUM(C35:C49)</f>
        <v>0</v>
      </c>
      <c r="D34" s="44">
        <f>SUM(D35:D49)</f>
        <v>0</v>
      </c>
      <c r="E34" s="44">
        <f>SUM(E35:E49)</f>
        <v>0</v>
      </c>
      <c r="F34" s="44">
        <f>SUM(F35:F49)</f>
        <v>0</v>
      </c>
      <c r="G34" s="44">
        <f>SUM(G35:G49)</f>
        <v>0</v>
      </c>
      <c r="H34" s="44">
        <f aca="true" t="shared" si="8" ref="H34:R34">SUM(H35:H49)</f>
        <v>0</v>
      </c>
      <c r="I34" s="44">
        <f t="shared" si="8"/>
        <v>0</v>
      </c>
      <c r="J34" s="44">
        <f t="shared" si="8"/>
        <v>0</v>
      </c>
      <c r="K34" s="44">
        <f t="shared" si="8"/>
        <v>0</v>
      </c>
      <c r="L34" s="44">
        <f t="shared" si="8"/>
        <v>0</v>
      </c>
      <c r="M34" s="44">
        <f t="shared" si="8"/>
        <v>0</v>
      </c>
      <c r="N34" s="44">
        <f t="shared" si="8"/>
        <v>0</v>
      </c>
      <c r="O34" s="44">
        <f t="shared" si="8"/>
        <v>0</v>
      </c>
      <c r="P34" s="44">
        <f t="shared" si="8"/>
        <v>0</v>
      </c>
      <c r="Q34" s="44">
        <f t="shared" si="8"/>
        <v>0</v>
      </c>
      <c r="R34" s="44">
        <f t="shared" si="8"/>
        <v>0</v>
      </c>
      <c r="S34" s="207">
        <f t="shared" si="2"/>
        <v>0</v>
      </c>
      <c r="T34" s="207"/>
      <c r="U34" s="207"/>
      <c r="V34" s="207"/>
      <c r="W34" s="46"/>
      <c r="Y34" s="56"/>
      <c r="Z34" s="48">
        <v>0</v>
      </c>
      <c r="AA34" s="48">
        <v>0</v>
      </c>
      <c r="AB34" s="48">
        <v>0</v>
      </c>
      <c r="AC34" s="48">
        <v>0</v>
      </c>
      <c r="AD34" s="48">
        <v>0</v>
      </c>
    </row>
    <row r="35" spans="1:33" s="8" customFormat="1" ht="11.25" hidden="1" outlineLevel="1">
      <c r="A35" s="50"/>
      <c r="B35" s="194"/>
      <c r="C35" s="52"/>
      <c r="D35" s="52"/>
      <c r="E35" s="52"/>
      <c r="F35" s="52"/>
      <c r="G35" s="52"/>
      <c r="H35" s="52"/>
      <c r="I35" s="52"/>
      <c r="J35" s="52"/>
      <c r="K35" s="53"/>
      <c r="L35" s="52"/>
      <c r="M35" s="52"/>
      <c r="N35" s="53"/>
      <c r="O35" s="53"/>
      <c r="P35" s="53"/>
      <c r="Q35" s="54"/>
      <c r="R35" s="53"/>
      <c r="S35" s="207"/>
      <c r="T35" s="54"/>
      <c r="U35" s="54"/>
      <c r="V35" s="54"/>
      <c r="W35" s="54"/>
      <c r="X35" s="48"/>
      <c r="Y35" s="55"/>
      <c r="Z35" s="48"/>
      <c r="AA35" s="48"/>
      <c r="AB35" s="48"/>
      <c r="AC35" s="48"/>
      <c r="AD35" s="48"/>
      <c r="AE35" s="47"/>
      <c r="AF35" s="47"/>
      <c r="AG35" s="47"/>
    </row>
    <row r="36" spans="1:33" s="8" customFormat="1" ht="11.25" hidden="1" outlineLevel="1">
      <c r="A36" s="50"/>
      <c r="B36" s="200"/>
      <c r="C36" s="52"/>
      <c r="D36" s="52"/>
      <c r="E36" s="52"/>
      <c r="F36" s="52"/>
      <c r="G36" s="53"/>
      <c r="H36" s="52"/>
      <c r="I36" s="52"/>
      <c r="J36" s="52"/>
      <c r="K36" s="53"/>
      <c r="L36" s="52"/>
      <c r="M36" s="52"/>
      <c r="N36" s="53"/>
      <c r="O36" s="53"/>
      <c r="P36" s="53"/>
      <c r="Q36" s="54"/>
      <c r="R36" s="53"/>
      <c r="S36" s="207"/>
      <c r="T36" s="54"/>
      <c r="U36" s="54"/>
      <c r="V36" s="54"/>
      <c r="W36" s="54"/>
      <c r="X36" s="48"/>
      <c r="Y36" s="55"/>
      <c r="Z36" s="48"/>
      <c r="AA36" s="48"/>
      <c r="AB36" s="48"/>
      <c r="AC36" s="48"/>
      <c r="AD36" s="48"/>
      <c r="AE36" s="47"/>
      <c r="AF36" s="47"/>
      <c r="AG36" s="47"/>
    </row>
    <row r="37" spans="1:33" s="8" customFormat="1" ht="11.25" hidden="1" outlineLevel="1">
      <c r="A37" s="50"/>
      <c r="B37" s="200"/>
      <c r="C37" s="52"/>
      <c r="D37" s="52"/>
      <c r="E37" s="52"/>
      <c r="F37" s="52"/>
      <c r="G37" s="53"/>
      <c r="H37" s="52"/>
      <c r="I37" s="52"/>
      <c r="J37" s="52"/>
      <c r="K37" s="53"/>
      <c r="L37" s="52"/>
      <c r="M37" s="52"/>
      <c r="N37" s="53"/>
      <c r="O37" s="53"/>
      <c r="P37" s="53"/>
      <c r="Q37" s="54"/>
      <c r="R37" s="53"/>
      <c r="S37" s="207"/>
      <c r="T37" s="54"/>
      <c r="U37" s="54"/>
      <c r="V37" s="54"/>
      <c r="W37" s="54"/>
      <c r="X37" s="48"/>
      <c r="Y37" s="55"/>
      <c r="Z37" s="48"/>
      <c r="AA37" s="48"/>
      <c r="AB37" s="48"/>
      <c r="AC37" s="48"/>
      <c r="AD37" s="48"/>
      <c r="AE37" s="47"/>
      <c r="AF37" s="47"/>
      <c r="AG37" s="47"/>
    </row>
    <row r="38" spans="1:33" s="8" customFormat="1" ht="11.25" hidden="1" outlineLevel="1">
      <c r="A38" s="50"/>
      <c r="B38" s="200"/>
      <c r="C38" s="52"/>
      <c r="D38" s="52"/>
      <c r="E38" s="52"/>
      <c r="F38" s="52"/>
      <c r="G38" s="53"/>
      <c r="H38" s="52"/>
      <c r="I38" s="52"/>
      <c r="J38" s="52"/>
      <c r="K38" s="53"/>
      <c r="L38" s="52"/>
      <c r="M38" s="52"/>
      <c r="N38" s="53"/>
      <c r="O38" s="53"/>
      <c r="P38" s="53"/>
      <c r="Q38" s="54"/>
      <c r="R38" s="53"/>
      <c r="S38" s="207"/>
      <c r="T38" s="54"/>
      <c r="U38" s="54"/>
      <c r="V38" s="54"/>
      <c r="W38" s="54"/>
      <c r="X38" s="48"/>
      <c r="Y38" s="55"/>
      <c r="Z38" s="48"/>
      <c r="AA38" s="48"/>
      <c r="AB38" s="48"/>
      <c r="AC38" s="48"/>
      <c r="AD38" s="48"/>
      <c r="AE38" s="47"/>
      <c r="AF38" s="47"/>
      <c r="AG38" s="47"/>
    </row>
    <row r="39" spans="1:33" s="8" customFormat="1" ht="11.25" hidden="1" outlineLevel="1">
      <c r="A39" s="50"/>
      <c r="B39" s="194"/>
      <c r="C39" s="52"/>
      <c r="D39" s="52"/>
      <c r="E39" s="52"/>
      <c r="F39" s="52"/>
      <c r="G39" s="53"/>
      <c r="H39" s="52"/>
      <c r="I39" s="52"/>
      <c r="J39" s="52"/>
      <c r="K39" s="53"/>
      <c r="L39" s="52"/>
      <c r="M39" s="52"/>
      <c r="N39" s="53"/>
      <c r="O39" s="53"/>
      <c r="P39" s="53"/>
      <c r="Q39" s="54"/>
      <c r="R39" s="53"/>
      <c r="S39" s="207"/>
      <c r="T39" s="54"/>
      <c r="U39" s="54"/>
      <c r="V39" s="54"/>
      <c r="W39" s="54"/>
      <c r="X39" s="48"/>
      <c r="Y39" s="55"/>
      <c r="Z39" s="48"/>
      <c r="AA39" s="48"/>
      <c r="AB39" s="48"/>
      <c r="AC39" s="48"/>
      <c r="AD39" s="48"/>
      <c r="AE39" s="47"/>
      <c r="AF39" s="47"/>
      <c r="AG39" s="47"/>
    </row>
    <row r="40" spans="1:33" s="8" customFormat="1" ht="11.25" hidden="1" outlineLevel="1">
      <c r="A40" s="50"/>
      <c r="B40" s="194"/>
      <c r="C40" s="52"/>
      <c r="D40" s="52"/>
      <c r="E40" s="52"/>
      <c r="F40" s="52"/>
      <c r="G40" s="53"/>
      <c r="H40" s="52"/>
      <c r="I40" s="52"/>
      <c r="J40" s="52"/>
      <c r="K40" s="53"/>
      <c r="L40" s="52"/>
      <c r="M40" s="52"/>
      <c r="N40" s="53"/>
      <c r="O40" s="53"/>
      <c r="P40" s="53"/>
      <c r="Q40" s="54"/>
      <c r="R40" s="53"/>
      <c r="S40" s="207"/>
      <c r="T40" s="54"/>
      <c r="U40" s="54"/>
      <c r="V40" s="54"/>
      <c r="W40" s="54"/>
      <c r="X40" s="48"/>
      <c r="Y40" s="55"/>
      <c r="Z40" s="48"/>
      <c r="AA40" s="48"/>
      <c r="AB40" s="48"/>
      <c r="AC40" s="48"/>
      <c r="AD40" s="48"/>
      <c r="AE40" s="47"/>
      <c r="AF40" s="47"/>
      <c r="AG40" s="47"/>
    </row>
    <row r="41" spans="1:33" s="8" customFormat="1" ht="11.25" hidden="1" outlineLevel="1">
      <c r="A41" s="50"/>
      <c r="B41" s="194"/>
      <c r="C41" s="52"/>
      <c r="D41" s="52"/>
      <c r="E41" s="52"/>
      <c r="F41" s="52"/>
      <c r="G41" s="53"/>
      <c r="H41" s="52"/>
      <c r="I41" s="52"/>
      <c r="J41" s="52"/>
      <c r="K41" s="53"/>
      <c r="L41" s="52"/>
      <c r="M41" s="52"/>
      <c r="N41" s="53"/>
      <c r="O41" s="53"/>
      <c r="P41" s="53"/>
      <c r="Q41" s="54"/>
      <c r="R41" s="53"/>
      <c r="S41" s="207"/>
      <c r="T41" s="54"/>
      <c r="U41" s="54"/>
      <c r="V41" s="54"/>
      <c r="W41" s="54"/>
      <c r="X41" s="48"/>
      <c r="Y41" s="55"/>
      <c r="Z41" s="48"/>
      <c r="AA41" s="48"/>
      <c r="AB41" s="48"/>
      <c r="AC41" s="48"/>
      <c r="AD41" s="48"/>
      <c r="AE41" s="47"/>
      <c r="AF41" s="47"/>
      <c r="AG41" s="47"/>
    </row>
    <row r="42" spans="1:33" s="8" customFormat="1" ht="11.25" hidden="1" outlineLevel="1">
      <c r="A42" s="50"/>
      <c r="B42" s="194"/>
      <c r="C42" s="52"/>
      <c r="D42" s="52"/>
      <c r="E42" s="52"/>
      <c r="F42" s="52"/>
      <c r="G42" s="53"/>
      <c r="H42" s="52"/>
      <c r="I42" s="52"/>
      <c r="J42" s="52"/>
      <c r="K42" s="53"/>
      <c r="L42" s="52"/>
      <c r="M42" s="52"/>
      <c r="N42" s="53"/>
      <c r="O42" s="53"/>
      <c r="P42" s="53"/>
      <c r="Q42" s="52"/>
      <c r="R42" s="53"/>
      <c r="S42" s="207"/>
      <c r="T42" s="54"/>
      <c r="U42" s="54"/>
      <c r="V42" s="54"/>
      <c r="W42" s="54"/>
      <c r="X42" s="48"/>
      <c r="Y42" s="55"/>
      <c r="Z42" s="48"/>
      <c r="AA42" s="48"/>
      <c r="AB42" s="48"/>
      <c r="AC42" s="48"/>
      <c r="AD42" s="48"/>
      <c r="AE42" s="47"/>
      <c r="AF42" s="47"/>
      <c r="AG42" s="47"/>
    </row>
    <row r="43" spans="1:33" s="8" customFormat="1" ht="11.25" hidden="1" outlineLevel="1">
      <c r="A43" s="50"/>
      <c r="B43" s="194"/>
      <c r="C43" s="52"/>
      <c r="D43" s="52"/>
      <c r="E43" s="52"/>
      <c r="F43" s="52"/>
      <c r="G43" s="53"/>
      <c r="H43" s="52"/>
      <c r="I43" s="52"/>
      <c r="J43" s="52"/>
      <c r="K43" s="53"/>
      <c r="L43" s="52"/>
      <c r="M43" s="52"/>
      <c r="N43" s="53"/>
      <c r="O43" s="53"/>
      <c r="P43" s="53"/>
      <c r="Q43" s="54"/>
      <c r="R43" s="53"/>
      <c r="S43" s="207"/>
      <c r="T43" s="54"/>
      <c r="U43" s="54"/>
      <c r="V43" s="54"/>
      <c r="W43" s="54"/>
      <c r="X43" s="48"/>
      <c r="Y43" s="55"/>
      <c r="Z43" s="48"/>
      <c r="AA43" s="48"/>
      <c r="AB43" s="48"/>
      <c r="AC43" s="48"/>
      <c r="AD43" s="48"/>
      <c r="AE43" s="47"/>
      <c r="AF43" s="47"/>
      <c r="AG43" s="47"/>
    </row>
    <row r="44" spans="1:33" s="8" customFormat="1" ht="11.25" hidden="1" outlineLevel="1">
      <c r="A44" s="50"/>
      <c r="B44" s="20"/>
      <c r="C44" s="52"/>
      <c r="D44" s="52"/>
      <c r="E44" s="52"/>
      <c r="F44" s="52"/>
      <c r="G44" s="53"/>
      <c r="H44" s="52"/>
      <c r="I44" s="52"/>
      <c r="J44" s="52"/>
      <c r="K44" s="53"/>
      <c r="L44" s="52"/>
      <c r="M44" s="52"/>
      <c r="N44" s="53"/>
      <c r="O44" s="53"/>
      <c r="P44" s="53"/>
      <c r="Q44" s="54"/>
      <c r="R44" s="53"/>
      <c r="S44" s="207"/>
      <c r="T44" s="54"/>
      <c r="U44" s="54"/>
      <c r="V44" s="54"/>
      <c r="W44" s="54"/>
      <c r="X44" s="48"/>
      <c r="Y44" s="55"/>
      <c r="Z44" s="48"/>
      <c r="AA44" s="48"/>
      <c r="AB44" s="48"/>
      <c r="AC44" s="48"/>
      <c r="AD44" s="48"/>
      <c r="AE44" s="47"/>
      <c r="AF44" s="47"/>
      <c r="AG44" s="47"/>
    </row>
    <row r="45" spans="1:33" s="8" customFormat="1" ht="11.25" hidden="1" outlineLevel="1">
      <c r="A45" s="50"/>
      <c r="B45" s="194"/>
      <c r="C45" s="52"/>
      <c r="D45" s="52"/>
      <c r="E45" s="52"/>
      <c r="F45" s="52"/>
      <c r="G45" s="53"/>
      <c r="H45" s="52"/>
      <c r="I45" s="52"/>
      <c r="J45" s="52"/>
      <c r="K45" s="53"/>
      <c r="L45" s="52"/>
      <c r="M45" s="52"/>
      <c r="N45" s="53"/>
      <c r="O45" s="53"/>
      <c r="P45" s="53"/>
      <c r="Q45" s="54"/>
      <c r="R45" s="53"/>
      <c r="S45" s="207"/>
      <c r="T45" s="54"/>
      <c r="U45" s="54"/>
      <c r="V45" s="54"/>
      <c r="W45" s="54"/>
      <c r="X45" s="48"/>
      <c r="Y45" s="55"/>
      <c r="Z45" s="48"/>
      <c r="AA45" s="48"/>
      <c r="AB45" s="48"/>
      <c r="AC45" s="48"/>
      <c r="AD45" s="48"/>
      <c r="AE45" s="47"/>
      <c r="AF45" s="47"/>
      <c r="AG45" s="47"/>
    </row>
    <row r="46" spans="1:33" s="8" customFormat="1" ht="11.25" hidden="1" outlineLevel="1">
      <c r="A46" s="50"/>
      <c r="B46" s="194"/>
      <c r="C46" s="52"/>
      <c r="D46" s="52"/>
      <c r="E46" s="52"/>
      <c r="F46" s="52"/>
      <c r="G46" s="53"/>
      <c r="H46" s="52"/>
      <c r="I46" s="52"/>
      <c r="J46" s="52"/>
      <c r="K46" s="53"/>
      <c r="L46" s="52"/>
      <c r="M46" s="52"/>
      <c r="N46" s="53"/>
      <c r="O46" s="53"/>
      <c r="P46" s="53"/>
      <c r="Q46" s="54"/>
      <c r="R46" s="53"/>
      <c r="S46" s="207"/>
      <c r="T46" s="54"/>
      <c r="U46" s="54"/>
      <c r="V46" s="54"/>
      <c r="W46" s="54"/>
      <c r="X46" s="48"/>
      <c r="Y46" s="55"/>
      <c r="Z46" s="48"/>
      <c r="AA46" s="48"/>
      <c r="AB46" s="48"/>
      <c r="AC46" s="48"/>
      <c r="AD46" s="48"/>
      <c r="AE46" s="47"/>
      <c r="AF46" s="47"/>
      <c r="AG46" s="47"/>
    </row>
    <row r="47" spans="1:33" s="8" customFormat="1" ht="11.25" hidden="1" outlineLevel="1">
      <c r="A47" s="50"/>
      <c r="B47" s="194"/>
      <c r="C47" s="52"/>
      <c r="D47" s="52"/>
      <c r="E47" s="52"/>
      <c r="F47" s="52"/>
      <c r="G47" s="53"/>
      <c r="H47" s="52"/>
      <c r="I47" s="52"/>
      <c r="J47" s="52"/>
      <c r="K47" s="53"/>
      <c r="L47" s="52"/>
      <c r="M47" s="52"/>
      <c r="N47" s="53"/>
      <c r="O47" s="53"/>
      <c r="P47" s="53"/>
      <c r="Q47" s="54"/>
      <c r="R47" s="53"/>
      <c r="S47" s="207"/>
      <c r="T47" s="54"/>
      <c r="U47" s="54"/>
      <c r="V47" s="54"/>
      <c r="W47" s="54"/>
      <c r="X47" s="48"/>
      <c r="Y47" s="55"/>
      <c r="Z47" s="48"/>
      <c r="AA47" s="48"/>
      <c r="AB47" s="48"/>
      <c r="AC47" s="48"/>
      <c r="AD47" s="48"/>
      <c r="AE47" s="47"/>
      <c r="AF47" s="47"/>
      <c r="AG47" s="47"/>
    </row>
    <row r="48" spans="1:33" s="8" customFormat="1" ht="11.25" hidden="1" outlineLevel="1">
      <c r="A48" s="50"/>
      <c r="B48" s="194"/>
      <c r="C48" s="52"/>
      <c r="D48" s="52"/>
      <c r="E48" s="52"/>
      <c r="F48" s="52"/>
      <c r="G48" s="53"/>
      <c r="H48" s="52"/>
      <c r="I48" s="52"/>
      <c r="J48" s="52"/>
      <c r="K48" s="53"/>
      <c r="L48" s="52"/>
      <c r="M48" s="52"/>
      <c r="N48" s="53"/>
      <c r="O48" s="53"/>
      <c r="P48" s="53"/>
      <c r="Q48" s="54"/>
      <c r="R48" s="53"/>
      <c r="S48" s="207"/>
      <c r="T48" s="54"/>
      <c r="U48" s="54"/>
      <c r="V48" s="54"/>
      <c r="W48" s="54"/>
      <c r="X48" s="48"/>
      <c r="Y48" s="55"/>
      <c r="Z48" s="48"/>
      <c r="AA48" s="48"/>
      <c r="AB48" s="48"/>
      <c r="AC48" s="48"/>
      <c r="AD48" s="48"/>
      <c r="AE48" s="47"/>
      <c r="AF48" s="47"/>
      <c r="AG48" s="47"/>
    </row>
    <row r="49" spans="1:33" s="8" customFormat="1" ht="11.25" hidden="1" outlineLevel="1">
      <c r="A49" s="50"/>
      <c r="B49" s="194"/>
      <c r="C49" s="52"/>
      <c r="D49" s="52"/>
      <c r="E49" s="52"/>
      <c r="F49" s="52"/>
      <c r="G49" s="53"/>
      <c r="H49" s="52"/>
      <c r="I49" s="52"/>
      <c r="J49" s="52"/>
      <c r="K49" s="53"/>
      <c r="L49" s="52"/>
      <c r="M49" s="52"/>
      <c r="N49" s="53"/>
      <c r="O49" s="53"/>
      <c r="P49" s="53"/>
      <c r="Q49" s="54"/>
      <c r="R49" s="53"/>
      <c r="S49" s="207"/>
      <c r="T49" s="54"/>
      <c r="U49" s="54"/>
      <c r="V49" s="54"/>
      <c r="W49" s="54"/>
      <c r="X49" s="48"/>
      <c r="Y49" s="55"/>
      <c r="Z49" s="48"/>
      <c r="AA49" s="48"/>
      <c r="AB49" s="48"/>
      <c r="AC49" s="48"/>
      <c r="AD49" s="48"/>
      <c r="AE49" s="47"/>
      <c r="AF49" s="47"/>
      <c r="AG49" s="47"/>
    </row>
    <row r="50" spans="1:33" s="8" customFormat="1" ht="11.25" collapsed="1">
      <c r="A50" s="43" t="s">
        <v>45</v>
      </c>
      <c r="B50" s="58" t="s">
        <v>46</v>
      </c>
      <c r="C50" s="44">
        <f>SUM(C51:C57)</f>
        <v>0</v>
      </c>
      <c r="D50" s="44">
        <f aca="true" t="shared" si="9" ref="D50:R50">SUM(D51:D57)</f>
        <v>16.33</v>
      </c>
      <c r="E50" s="44">
        <f t="shared" si="9"/>
        <v>17.095858325400002</v>
      </c>
      <c r="F50" s="44">
        <f t="shared" si="9"/>
        <v>0</v>
      </c>
      <c r="G50" s="44">
        <f t="shared" si="9"/>
        <v>0</v>
      </c>
      <c r="H50" s="44">
        <f t="shared" si="9"/>
        <v>0</v>
      </c>
      <c r="I50" s="44">
        <f t="shared" si="9"/>
        <v>0</v>
      </c>
      <c r="J50" s="44">
        <f t="shared" si="9"/>
        <v>4.08</v>
      </c>
      <c r="K50" s="44">
        <f t="shared" si="9"/>
        <v>3.5</v>
      </c>
      <c r="L50" s="44">
        <f t="shared" si="9"/>
        <v>12.249999999999998</v>
      </c>
      <c r="M50" s="44">
        <f t="shared" si="9"/>
        <v>13.5958583254</v>
      </c>
      <c r="N50" s="44">
        <f t="shared" si="9"/>
        <v>17.095858325400002</v>
      </c>
      <c r="O50" s="44">
        <f t="shared" si="9"/>
        <v>13.5958583254</v>
      </c>
      <c r="P50" s="44">
        <f t="shared" si="9"/>
        <v>0</v>
      </c>
      <c r="Q50" s="44">
        <f t="shared" si="9"/>
        <v>0</v>
      </c>
      <c r="R50" s="44">
        <f t="shared" si="9"/>
        <v>0</v>
      </c>
      <c r="S50" s="44">
        <f t="shared" si="2"/>
        <v>0</v>
      </c>
      <c r="T50" s="207"/>
      <c r="U50" s="207"/>
      <c r="V50" s="207"/>
      <c r="W50" s="207"/>
      <c r="X50" s="47"/>
      <c r="Y50" s="47"/>
      <c r="Z50" s="48"/>
      <c r="AA50" s="48"/>
      <c r="AB50" s="48"/>
      <c r="AC50" s="48"/>
      <c r="AD50" s="48"/>
      <c r="AE50" s="47"/>
      <c r="AF50" s="47"/>
      <c r="AG50" s="47"/>
    </row>
    <row r="51" spans="1:33" s="8" customFormat="1" ht="76.5" outlineLevel="1">
      <c r="A51" s="155" t="s">
        <v>27</v>
      </c>
      <c r="B51" s="262" t="s">
        <v>282</v>
      </c>
      <c r="C51" s="52"/>
      <c r="D51" s="52">
        <f>F51+H51+J51+L51</f>
        <v>4.27</v>
      </c>
      <c r="E51" s="52">
        <f>G51+I51+K51+M51</f>
        <v>4.2700000026</v>
      </c>
      <c r="F51" s="52"/>
      <c r="G51" s="52"/>
      <c r="H51" s="52"/>
      <c r="I51" s="53"/>
      <c r="J51" s="52"/>
      <c r="K51" s="52"/>
      <c r="L51" s="265">
        <v>4.27</v>
      </c>
      <c r="M51" s="52">
        <v>4.2700000026</v>
      </c>
      <c r="N51" s="53">
        <v>4.2700000026</v>
      </c>
      <c r="O51" s="53">
        <v>4.2700000026</v>
      </c>
      <c r="P51" s="53"/>
      <c r="Q51" s="53"/>
      <c r="R51" s="54"/>
      <c r="S51" s="207">
        <f t="shared" si="2"/>
        <v>0</v>
      </c>
      <c r="T51" s="54"/>
      <c r="U51" s="54"/>
      <c r="V51" s="54"/>
      <c r="W51" s="54"/>
      <c r="X51" s="47"/>
      <c r="Y51" s="47"/>
      <c r="Z51" s="48"/>
      <c r="AA51" s="48"/>
      <c r="AB51" s="48"/>
      <c r="AC51" s="48"/>
      <c r="AD51" s="48"/>
      <c r="AE51" s="47"/>
      <c r="AF51" s="47"/>
      <c r="AG51" s="47"/>
    </row>
    <row r="52" spans="1:33" s="8" customFormat="1" ht="76.5" outlineLevel="1">
      <c r="A52" s="263" t="s">
        <v>31</v>
      </c>
      <c r="B52" s="264" t="s">
        <v>283</v>
      </c>
      <c r="C52" s="52"/>
      <c r="D52" s="52">
        <f>F52+H52+J52+L52</f>
        <v>4.27</v>
      </c>
      <c r="E52" s="52">
        <f>G52+I52+K52+M52</f>
        <v>4.2700000026</v>
      </c>
      <c r="F52" s="52"/>
      <c r="G52" s="52"/>
      <c r="H52" s="52"/>
      <c r="I52" s="53"/>
      <c r="J52" s="52"/>
      <c r="K52" s="52"/>
      <c r="L52" s="265">
        <v>4.27</v>
      </c>
      <c r="M52" s="52">
        <v>4.2700000026</v>
      </c>
      <c r="N52" s="53">
        <v>4.2700000026</v>
      </c>
      <c r="O52" s="53">
        <v>4.2700000026</v>
      </c>
      <c r="P52" s="53"/>
      <c r="Q52" s="53"/>
      <c r="R52" s="54"/>
      <c r="S52" s="207">
        <f t="shared" si="2"/>
        <v>0</v>
      </c>
      <c r="T52" s="54"/>
      <c r="U52" s="54"/>
      <c r="V52" s="54"/>
      <c r="W52" s="54"/>
      <c r="X52" s="47"/>
      <c r="Y52" s="47"/>
      <c r="Z52" s="48"/>
      <c r="AA52" s="48"/>
      <c r="AB52" s="48"/>
      <c r="AC52" s="48"/>
      <c r="AD52" s="48"/>
      <c r="AE52" s="47"/>
      <c r="AF52" s="47"/>
      <c r="AG52" s="47"/>
    </row>
    <row r="53" spans="1:33" s="8" customFormat="1" ht="38.25" outlineLevel="1">
      <c r="A53" s="263" t="s">
        <v>32</v>
      </c>
      <c r="B53" s="264" t="s">
        <v>284</v>
      </c>
      <c r="C53" s="52"/>
      <c r="D53" s="52">
        <f>F53+H53+J53+L53</f>
        <v>6.9399999999999995</v>
      </c>
      <c r="E53" s="52">
        <f>G53+I53+K53+M53</f>
        <v>7.7058583238</v>
      </c>
      <c r="F53" s="52"/>
      <c r="G53" s="52"/>
      <c r="H53" s="52"/>
      <c r="I53" s="53"/>
      <c r="J53" s="265">
        <v>4.08</v>
      </c>
      <c r="K53" s="52">
        <v>3.5</v>
      </c>
      <c r="L53" s="265">
        <v>2.8599999999999994</v>
      </c>
      <c r="M53" s="52">
        <v>4.2058583238</v>
      </c>
      <c r="N53" s="53">
        <v>7.7058583238</v>
      </c>
      <c r="O53" s="53">
        <v>4.2058583238</v>
      </c>
      <c r="P53" s="53"/>
      <c r="Q53" s="53"/>
      <c r="R53" s="54"/>
      <c r="S53" s="207">
        <f t="shared" si="2"/>
        <v>0</v>
      </c>
      <c r="T53" s="54"/>
      <c r="U53" s="54"/>
      <c r="V53" s="54"/>
      <c r="W53" s="54"/>
      <c r="X53" s="47"/>
      <c r="Y53" s="47"/>
      <c r="Z53" s="48"/>
      <c r="AA53" s="48"/>
      <c r="AB53" s="48"/>
      <c r="AC53" s="48"/>
      <c r="AD53" s="48"/>
      <c r="AE53" s="47"/>
      <c r="AF53" s="47"/>
      <c r="AG53" s="47"/>
    </row>
    <row r="54" spans="1:33" s="8" customFormat="1" ht="51" outlineLevel="1">
      <c r="A54" s="263" t="s">
        <v>33</v>
      </c>
      <c r="B54" s="264" t="s">
        <v>285</v>
      </c>
      <c r="C54" s="52"/>
      <c r="D54" s="52">
        <f>F54+H54+J54+L54</f>
        <v>0.85</v>
      </c>
      <c r="E54" s="52">
        <f>G54+I54+K54+M54</f>
        <v>0.8499999963999999</v>
      </c>
      <c r="F54" s="52"/>
      <c r="G54" s="52"/>
      <c r="H54" s="52"/>
      <c r="I54" s="52"/>
      <c r="J54" s="52"/>
      <c r="K54" s="52"/>
      <c r="L54" s="265">
        <v>0.85</v>
      </c>
      <c r="M54" s="52">
        <v>0.8499999963999999</v>
      </c>
      <c r="N54" s="53">
        <v>0.8499999963999999</v>
      </c>
      <c r="O54" s="52">
        <v>0.8499999963999999</v>
      </c>
      <c r="P54" s="53"/>
      <c r="Q54" s="52"/>
      <c r="R54" s="54"/>
      <c r="S54" s="207">
        <f t="shared" si="2"/>
        <v>0</v>
      </c>
      <c r="T54" s="54"/>
      <c r="U54" s="54"/>
      <c r="V54" s="54"/>
      <c r="W54" s="54"/>
      <c r="X54" s="47"/>
      <c r="Y54" s="47"/>
      <c r="Z54" s="48"/>
      <c r="AA54" s="48"/>
      <c r="AB54" s="48"/>
      <c r="AC54" s="48"/>
      <c r="AD54" s="48"/>
      <c r="AE54" s="47"/>
      <c r="AF54" s="47"/>
      <c r="AG54" s="47"/>
    </row>
    <row r="55" spans="1:33" s="8" customFormat="1" ht="11.25" outlineLevel="1">
      <c r="A55" s="50"/>
      <c r="B55" s="20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  <c r="O55" s="52"/>
      <c r="P55" s="53"/>
      <c r="Q55" s="52"/>
      <c r="R55" s="54"/>
      <c r="S55" s="207"/>
      <c r="T55" s="54"/>
      <c r="U55" s="54"/>
      <c r="V55" s="54"/>
      <c r="W55" s="54"/>
      <c r="X55" s="47"/>
      <c r="Y55" s="47"/>
      <c r="Z55" s="48"/>
      <c r="AA55" s="48"/>
      <c r="AB55" s="48"/>
      <c r="AC55" s="48"/>
      <c r="AD55" s="48"/>
      <c r="AE55" s="47"/>
      <c r="AF55" s="47"/>
      <c r="AG55" s="47"/>
    </row>
    <row r="56" spans="1:33" s="8" customFormat="1" ht="11.25" outlineLevel="1">
      <c r="A56" s="50"/>
      <c r="B56" s="20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  <c r="O56" s="52"/>
      <c r="P56" s="53"/>
      <c r="Q56" s="52"/>
      <c r="R56" s="54"/>
      <c r="S56" s="207"/>
      <c r="T56" s="54"/>
      <c r="U56" s="54"/>
      <c r="V56" s="54"/>
      <c r="W56" s="54"/>
      <c r="X56" s="47"/>
      <c r="Y56" s="47"/>
      <c r="Z56" s="48"/>
      <c r="AA56" s="48"/>
      <c r="AB56" s="48"/>
      <c r="AC56" s="48"/>
      <c r="AD56" s="48"/>
      <c r="AE56" s="47"/>
      <c r="AF56" s="47"/>
      <c r="AG56" s="47"/>
    </row>
    <row r="57" spans="1:33" s="8" customFormat="1" ht="11.25" outlineLevel="1">
      <c r="A57" s="50" t="s">
        <v>40</v>
      </c>
      <c r="B57" s="5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  <c r="O57" s="54"/>
      <c r="P57" s="53"/>
      <c r="Q57" s="54"/>
      <c r="R57" s="54"/>
      <c r="S57" s="207">
        <f t="shared" si="2"/>
        <v>0</v>
      </c>
      <c r="T57" s="54"/>
      <c r="U57" s="54"/>
      <c r="V57" s="54"/>
      <c r="W57" s="54"/>
      <c r="X57" s="47"/>
      <c r="Y57" s="47"/>
      <c r="Z57" s="48"/>
      <c r="AA57" s="48"/>
      <c r="AB57" s="48"/>
      <c r="AC57" s="48"/>
      <c r="AD57" s="48"/>
      <c r="AE57" s="47"/>
      <c r="AF57" s="47"/>
      <c r="AG57" s="47"/>
    </row>
    <row r="58" spans="1:33" s="8" customFormat="1" ht="12.75" customHeight="1">
      <c r="A58" s="307" t="s">
        <v>47</v>
      </c>
      <c r="B58" s="308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207"/>
      <c r="O58" s="207"/>
      <c r="P58" s="207"/>
      <c r="Q58" s="207"/>
      <c r="R58" s="207"/>
      <c r="S58" s="207">
        <f t="shared" si="2"/>
        <v>0</v>
      </c>
      <c r="T58" s="207"/>
      <c r="U58" s="207"/>
      <c r="V58" s="207"/>
      <c r="W58" s="207"/>
      <c r="X58" s="47"/>
      <c r="Y58" s="47"/>
      <c r="Z58" s="48"/>
      <c r="AA58" s="48"/>
      <c r="AB58" s="48"/>
      <c r="AC58" s="48"/>
      <c r="AD58" s="48"/>
      <c r="AE58" s="47"/>
      <c r="AF58" s="47"/>
      <c r="AG58" s="47"/>
    </row>
    <row r="59" spans="1:33" s="8" customFormat="1" ht="30.75" customHeight="1">
      <c r="A59" s="43"/>
      <c r="B59" s="49" t="s">
        <v>48</v>
      </c>
      <c r="C59" s="44">
        <f>SUM(C60:C62)</f>
        <v>0</v>
      </c>
      <c r="D59" s="44">
        <f aca="true" t="shared" si="10" ref="D59:R59">SUM(D60:D62)</f>
        <v>0</v>
      </c>
      <c r="E59" s="44">
        <f t="shared" si="10"/>
        <v>0</v>
      </c>
      <c r="F59" s="44">
        <f t="shared" si="10"/>
        <v>0</v>
      </c>
      <c r="G59" s="44">
        <f t="shared" si="10"/>
        <v>0</v>
      </c>
      <c r="H59" s="44">
        <f t="shared" si="10"/>
        <v>0</v>
      </c>
      <c r="I59" s="44">
        <f t="shared" si="10"/>
        <v>0</v>
      </c>
      <c r="J59" s="44">
        <f t="shared" si="10"/>
        <v>0</v>
      </c>
      <c r="K59" s="44">
        <f t="shared" si="10"/>
        <v>0</v>
      </c>
      <c r="L59" s="44">
        <f t="shared" si="10"/>
        <v>0</v>
      </c>
      <c r="M59" s="44">
        <f t="shared" si="10"/>
        <v>0</v>
      </c>
      <c r="N59" s="44">
        <f t="shared" si="10"/>
        <v>0</v>
      </c>
      <c r="O59" s="44">
        <f t="shared" si="10"/>
        <v>0</v>
      </c>
      <c r="P59" s="44">
        <f t="shared" si="10"/>
        <v>0</v>
      </c>
      <c r="Q59" s="44">
        <f t="shared" si="10"/>
        <v>0</v>
      </c>
      <c r="R59" s="44">
        <f t="shared" si="10"/>
        <v>0</v>
      </c>
      <c r="S59" s="44">
        <f t="shared" si="2"/>
        <v>0</v>
      </c>
      <c r="T59" s="207"/>
      <c r="U59" s="207">
        <f>SUM(U60:U62)</f>
        <v>0</v>
      </c>
      <c r="V59" s="207">
        <f>SUM(V60:V62)</f>
        <v>0</v>
      </c>
      <c r="W59" s="207"/>
      <c r="X59" s="47"/>
      <c r="Y59" s="47"/>
      <c r="Z59" s="48"/>
      <c r="AA59" s="48"/>
      <c r="AB59" s="48"/>
      <c r="AC59" s="48"/>
      <c r="AD59" s="48"/>
      <c r="AE59" s="47"/>
      <c r="AF59" s="47"/>
      <c r="AG59" s="47"/>
    </row>
    <row r="60" spans="1:33" s="8" customFormat="1" ht="11.25" hidden="1" outlineLevel="1">
      <c r="A60" s="50" t="s">
        <v>27</v>
      </c>
      <c r="B60" s="57" t="s">
        <v>38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207">
        <f t="shared" si="2"/>
        <v>0</v>
      </c>
      <c r="T60" s="54"/>
      <c r="U60" s="54"/>
      <c r="V60" s="54"/>
      <c r="W60" s="54"/>
      <c r="X60" s="47"/>
      <c r="Y60" s="47"/>
      <c r="Z60" s="48"/>
      <c r="AA60" s="48"/>
      <c r="AB60" s="48"/>
      <c r="AC60" s="48"/>
      <c r="AD60" s="48"/>
      <c r="AE60" s="47"/>
      <c r="AF60" s="47"/>
      <c r="AG60" s="47"/>
    </row>
    <row r="61" spans="1:33" s="8" customFormat="1" ht="11.25" hidden="1" outlineLevel="1">
      <c r="A61" s="50" t="s">
        <v>31</v>
      </c>
      <c r="B61" s="57" t="s">
        <v>39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207">
        <f t="shared" si="2"/>
        <v>0</v>
      </c>
      <c r="T61" s="54"/>
      <c r="U61" s="54"/>
      <c r="V61" s="54"/>
      <c r="W61" s="54"/>
      <c r="X61" s="47"/>
      <c r="Y61" s="47"/>
      <c r="Z61" s="48"/>
      <c r="AA61" s="48"/>
      <c r="AB61" s="48"/>
      <c r="AC61" s="48"/>
      <c r="AD61" s="48"/>
      <c r="AE61" s="47"/>
      <c r="AF61" s="47"/>
      <c r="AG61" s="47"/>
    </row>
    <row r="62" spans="1:33" s="8" customFormat="1" ht="12" hidden="1" outlineLevel="1" thickBot="1">
      <c r="A62" s="59" t="s">
        <v>40</v>
      </c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207">
        <f t="shared" si="2"/>
        <v>0</v>
      </c>
      <c r="T62" s="61"/>
      <c r="U62" s="61"/>
      <c r="V62" s="61"/>
      <c r="W62" s="61"/>
      <c r="X62" s="47"/>
      <c r="Y62" s="47"/>
      <c r="Z62" s="48"/>
      <c r="AA62" s="48"/>
      <c r="AB62" s="48"/>
      <c r="AC62" s="48"/>
      <c r="AD62" s="48"/>
      <c r="AE62" s="47"/>
      <c r="AF62" s="47"/>
      <c r="AG62" s="47"/>
    </row>
    <row r="63" spans="1:33" s="10" customFormat="1" ht="15.75" customHeight="1" collapsed="1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2"/>
      <c r="X63" s="63"/>
      <c r="Y63" s="63"/>
      <c r="Z63" s="64">
        <v>1000</v>
      </c>
      <c r="AA63" s="64"/>
      <c r="AB63" s="64"/>
      <c r="AC63" s="64"/>
      <c r="AD63" s="64"/>
      <c r="AE63" s="63"/>
      <c r="AF63" s="63"/>
      <c r="AG63" s="63"/>
    </row>
    <row r="64" spans="1:33" s="10" customFormat="1" ht="10.5">
      <c r="A64" s="62"/>
      <c r="B64" s="63"/>
      <c r="C64" s="63"/>
      <c r="D64" s="63"/>
      <c r="E64" s="202"/>
      <c r="F64" s="64"/>
      <c r="G64" s="64"/>
      <c r="H64" s="64"/>
      <c r="I64" s="64"/>
      <c r="J64" s="64"/>
      <c r="K64" s="64"/>
      <c r="L64" s="64"/>
      <c r="M64" s="64"/>
      <c r="N64" s="63"/>
      <c r="O64" s="63"/>
      <c r="P64" s="63"/>
      <c r="Q64" s="63"/>
      <c r="R64" s="63"/>
      <c r="S64" s="63"/>
      <c r="T64" s="63"/>
      <c r="U64" s="63"/>
      <c r="V64" s="63"/>
      <c r="W64" s="62"/>
      <c r="X64" s="63"/>
      <c r="Y64" s="63"/>
      <c r="Z64" s="64"/>
      <c r="AA64" s="64"/>
      <c r="AB64" s="64"/>
      <c r="AC64" s="64"/>
      <c r="AD64" s="64"/>
      <c r="AE64" s="63"/>
      <c r="AF64" s="63"/>
      <c r="AG64" s="63"/>
    </row>
    <row r="65" spans="1:33" s="10" customFormat="1" ht="12.75" customHeight="1">
      <c r="A65" s="65" t="s">
        <v>49</v>
      </c>
      <c r="B65" s="63" t="s">
        <v>50</v>
      </c>
      <c r="C65" s="63"/>
      <c r="D65" s="63"/>
      <c r="E65" s="63"/>
      <c r="F65" s="64"/>
      <c r="G65" s="64"/>
      <c r="H65" s="64"/>
      <c r="I65" s="64"/>
      <c r="J65" s="64"/>
      <c r="K65" s="64"/>
      <c r="L65" s="64"/>
      <c r="M65" s="64"/>
      <c r="N65" s="63"/>
      <c r="O65" s="63"/>
      <c r="P65" s="63"/>
      <c r="Q65" s="63"/>
      <c r="R65" s="63"/>
      <c r="S65" s="63"/>
      <c r="T65" s="63"/>
      <c r="U65" s="63"/>
      <c r="V65" s="63"/>
      <c r="W65" s="62"/>
      <c r="X65" s="63"/>
      <c r="Y65" s="63"/>
      <c r="Z65" s="64"/>
      <c r="AA65" s="64"/>
      <c r="AB65" s="64"/>
      <c r="AC65" s="64"/>
      <c r="AD65" s="64"/>
      <c r="AE65" s="63"/>
      <c r="AF65" s="63"/>
      <c r="AG65" s="63"/>
    </row>
    <row r="66" spans="1:33" s="10" customFormat="1" ht="11.25" customHeight="1">
      <c r="A66" s="65" t="s">
        <v>51</v>
      </c>
      <c r="B66" s="63" t="s">
        <v>52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2"/>
      <c r="X66" s="63"/>
      <c r="Y66" s="63"/>
      <c r="Z66" s="64"/>
      <c r="AA66" s="64"/>
      <c r="AB66" s="64"/>
      <c r="AC66" s="64"/>
      <c r="AD66" s="64"/>
      <c r="AE66" s="63"/>
      <c r="AF66" s="63"/>
      <c r="AG66" s="63"/>
    </row>
    <row r="67" spans="1:33" s="10" customFormat="1" ht="10.5">
      <c r="A67" s="65" t="s">
        <v>53</v>
      </c>
      <c r="B67" s="63" t="s">
        <v>54</v>
      </c>
      <c r="C67" s="63"/>
      <c r="D67" s="63"/>
      <c r="E67" s="63"/>
      <c r="F67" s="64"/>
      <c r="G67" s="64"/>
      <c r="H67" s="64"/>
      <c r="I67" s="64"/>
      <c r="J67" s="64"/>
      <c r="K67" s="64"/>
      <c r="L67" s="64"/>
      <c r="M67" s="64"/>
      <c r="N67" s="63"/>
      <c r="O67" s="63"/>
      <c r="P67" s="63"/>
      <c r="Q67" s="63"/>
      <c r="R67" s="63"/>
      <c r="S67" s="63"/>
      <c r="T67" s="63"/>
      <c r="U67" s="63"/>
      <c r="V67" s="63"/>
      <c r="W67" s="62"/>
      <c r="X67" s="63"/>
      <c r="Y67" s="63"/>
      <c r="Z67" s="64"/>
      <c r="AA67" s="64"/>
      <c r="AB67" s="64"/>
      <c r="AC67" s="64"/>
      <c r="AD67" s="64"/>
      <c r="AE67" s="63"/>
      <c r="AF67" s="63"/>
      <c r="AG67" s="63"/>
    </row>
    <row r="68" spans="1:9" ht="11.25">
      <c r="A68" s="63"/>
      <c r="B68" s="63"/>
      <c r="C68" s="63"/>
      <c r="D68" s="66"/>
      <c r="E68" s="66"/>
      <c r="F68" s="66"/>
      <c r="G68" s="66"/>
      <c r="H68" s="67"/>
      <c r="I68" s="66"/>
    </row>
    <row r="69" spans="1:3" ht="11.25">
      <c r="A69" s="63" t="s">
        <v>55</v>
      </c>
      <c r="B69" s="63"/>
      <c r="C69" s="63"/>
    </row>
    <row r="71" ht="11.25">
      <c r="B71" s="68"/>
    </row>
    <row r="74" spans="5:13" ht="11.25">
      <c r="E74" s="33"/>
      <c r="F74" s="33"/>
      <c r="G74" s="33"/>
      <c r="H74" s="33"/>
      <c r="I74" s="33"/>
      <c r="J74" s="33"/>
      <c r="K74" s="33"/>
      <c r="L74" s="33"/>
      <c r="M74" s="33"/>
    </row>
    <row r="75" spans="7:13" ht="11.25">
      <c r="G75" s="33"/>
      <c r="H75" s="33"/>
      <c r="I75" s="33"/>
      <c r="J75" s="33"/>
      <c r="K75" s="33"/>
      <c r="L75" s="33"/>
      <c r="M75" s="33"/>
    </row>
  </sheetData>
  <sheetProtection/>
  <mergeCells count="20">
    <mergeCell ref="S9:V9"/>
    <mergeCell ref="W9:W11"/>
    <mergeCell ref="T10:T11"/>
    <mergeCell ref="U10:V10"/>
    <mergeCell ref="T1:W1"/>
    <mergeCell ref="A2:W2"/>
    <mergeCell ref="N9:O10"/>
    <mergeCell ref="P9:Q10"/>
    <mergeCell ref="S10:S11"/>
    <mergeCell ref="R9:R11"/>
    <mergeCell ref="A58:B58"/>
    <mergeCell ref="D10:E10"/>
    <mergeCell ref="F10:G10"/>
    <mergeCell ref="H10:I10"/>
    <mergeCell ref="J10:K10"/>
    <mergeCell ref="A9:A11"/>
    <mergeCell ref="B9:B11"/>
    <mergeCell ref="C9:C11"/>
    <mergeCell ref="D9:M9"/>
    <mergeCell ref="L10:M10"/>
  </mergeCells>
  <printOptions/>
  <pageMargins left="0.5905511811023623" right="0.5118110236220472" top="0.39" bottom="0.2" header="0.1968503937007874" footer="0.1968503937007874"/>
  <pageSetup fitToHeight="100" fitToWidth="1" horizontalDpi="600" verticalDpi="600" orientation="landscape" paperSize="8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63"/>
  <sheetViews>
    <sheetView view="pageBreakPreview" zoomScale="130" zoomScaleNormal="130" zoomScaleSheetLayoutView="130" zoomScalePageLayoutView="0" workbookViewId="0" topLeftCell="C1">
      <selection activeCell="AJ4" sqref="AJ4"/>
    </sheetView>
  </sheetViews>
  <sheetFormatPr defaultColWidth="0.875" defaultRowHeight="12.75"/>
  <cols>
    <col min="1" max="1" width="4.375" style="10" customWidth="1"/>
    <col min="2" max="2" width="36.25390625" style="10" customWidth="1"/>
    <col min="3" max="35" width="5.00390625" style="10" customWidth="1"/>
    <col min="36" max="36" width="7.25390625" style="10" customWidth="1"/>
    <col min="37" max="37" width="0.875" style="10" customWidth="1"/>
    <col min="38" max="38" width="7.25390625" style="10" customWidth="1"/>
    <col min="39" max="16384" width="0.875" style="10" customWidth="1"/>
  </cols>
  <sheetData>
    <row r="1" spans="27:36" s="1" customFormat="1" ht="11.25" customHeight="1">
      <c r="AA1" s="325" t="s">
        <v>222</v>
      </c>
      <c r="AB1" s="325"/>
      <c r="AC1" s="325"/>
      <c r="AD1" s="325"/>
      <c r="AE1" s="325"/>
      <c r="AF1" s="325"/>
      <c r="AG1" s="325"/>
      <c r="AH1" s="325"/>
      <c r="AI1" s="325"/>
      <c r="AJ1" s="325"/>
    </row>
    <row r="2" spans="1:36" s="2" customFormat="1" ht="15.75">
      <c r="A2" s="74" t="s">
        <v>115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33:36" s="3" customFormat="1" ht="12">
      <c r="AG3" s="76"/>
      <c r="AH3" s="76"/>
      <c r="AI3" s="76"/>
      <c r="AJ3" s="5" t="s">
        <v>1</v>
      </c>
    </row>
    <row r="4" spans="33:36" s="77" customFormat="1" ht="12">
      <c r="AG4" s="78"/>
      <c r="AH4" s="78"/>
      <c r="AI4" s="78"/>
      <c r="AJ4" s="5" t="s">
        <v>295</v>
      </c>
    </row>
    <row r="5" spans="33:36" s="77" customFormat="1" ht="37.5" customHeight="1">
      <c r="AG5" s="79"/>
      <c r="AH5" s="79"/>
      <c r="AI5" s="79"/>
      <c r="AJ5" s="6" t="s">
        <v>2</v>
      </c>
    </row>
    <row r="6" spans="33:36" s="3" customFormat="1" ht="12.75">
      <c r="AG6" s="80"/>
      <c r="AH6" s="81"/>
      <c r="AI6" s="81"/>
      <c r="AJ6" s="7" t="s">
        <v>274</v>
      </c>
    </row>
    <row r="7" spans="33:36" s="3" customFormat="1" ht="12">
      <c r="AG7" s="82"/>
      <c r="AH7" s="82"/>
      <c r="AI7" s="82"/>
      <c r="AJ7" s="37"/>
    </row>
    <row r="8" ht="11.25" thickBot="1"/>
    <row r="9" spans="1:36" ht="11.25" thickBot="1">
      <c r="A9" s="330" t="s">
        <v>3</v>
      </c>
      <c r="B9" s="333" t="s">
        <v>116</v>
      </c>
      <c r="C9" s="336" t="s">
        <v>117</v>
      </c>
      <c r="D9" s="337"/>
      <c r="E9" s="337"/>
      <c r="F9" s="337"/>
      <c r="G9" s="328"/>
      <c r="H9" s="337" t="s">
        <v>118</v>
      </c>
      <c r="I9" s="337"/>
      <c r="J9" s="337"/>
      <c r="K9" s="337"/>
      <c r="L9" s="328"/>
      <c r="M9" s="337" t="s">
        <v>119</v>
      </c>
      <c r="N9" s="337"/>
      <c r="O9" s="337"/>
      <c r="P9" s="337"/>
      <c r="Q9" s="328"/>
      <c r="R9" s="337" t="s">
        <v>120</v>
      </c>
      <c r="S9" s="337"/>
      <c r="T9" s="337"/>
      <c r="U9" s="337"/>
      <c r="V9" s="328"/>
      <c r="W9" s="343" t="s">
        <v>121</v>
      </c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4"/>
    </row>
    <row r="10" spans="1:36" ht="12.75" customHeight="1">
      <c r="A10" s="331"/>
      <c r="B10" s="334"/>
      <c r="C10" s="338"/>
      <c r="D10" s="339"/>
      <c r="E10" s="339"/>
      <c r="F10" s="339"/>
      <c r="G10" s="340"/>
      <c r="H10" s="339"/>
      <c r="I10" s="339"/>
      <c r="J10" s="339"/>
      <c r="K10" s="339"/>
      <c r="L10" s="340"/>
      <c r="M10" s="339"/>
      <c r="N10" s="339"/>
      <c r="O10" s="339"/>
      <c r="P10" s="339"/>
      <c r="Q10" s="340"/>
      <c r="R10" s="339"/>
      <c r="S10" s="339"/>
      <c r="T10" s="339"/>
      <c r="U10" s="339"/>
      <c r="V10" s="340"/>
      <c r="W10" s="345" t="s">
        <v>122</v>
      </c>
      <c r="X10" s="326"/>
      <c r="Y10" s="326"/>
      <c r="Z10" s="327"/>
      <c r="AA10" s="326" t="s">
        <v>123</v>
      </c>
      <c r="AB10" s="326"/>
      <c r="AC10" s="326"/>
      <c r="AD10" s="327"/>
      <c r="AE10" s="326" t="s">
        <v>124</v>
      </c>
      <c r="AF10" s="326"/>
      <c r="AG10" s="326"/>
      <c r="AH10" s="326"/>
      <c r="AI10" s="327"/>
      <c r="AJ10" s="328" t="s">
        <v>125</v>
      </c>
    </row>
    <row r="11" spans="1:36" ht="82.5" customHeight="1" thickBot="1">
      <c r="A11" s="332"/>
      <c r="B11" s="335"/>
      <c r="C11" s="83" t="s">
        <v>11</v>
      </c>
      <c r="D11" s="84" t="s">
        <v>126</v>
      </c>
      <c r="E11" s="84" t="s">
        <v>127</v>
      </c>
      <c r="F11" s="85" t="s">
        <v>128</v>
      </c>
      <c r="G11" s="86" t="s">
        <v>129</v>
      </c>
      <c r="H11" s="87" t="s">
        <v>11</v>
      </c>
      <c r="I11" s="84" t="s">
        <v>126</v>
      </c>
      <c r="J11" s="84" t="s">
        <v>127</v>
      </c>
      <c r="K11" s="85" t="s">
        <v>128</v>
      </c>
      <c r="L11" s="86" t="s">
        <v>129</v>
      </c>
      <c r="M11" s="87" t="s">
        <v>11</v>
      </c>
      <c r="N11" s="84" t="s">
        <v>126</v>
      </c>
      <c r="O11" s="84" t="s">
        <v>127</v>
      </c>
      <c r="P11" s="85" t="s">
        <v>128</v>
      </c>
      <c r="Q11" s="86" t="s">
        <v>129</v>
      </c>
      <c r="R11" s="87" t="s">
        <v>11</v>
      </c>
      <c r="S11" s="84" t="s">
        <v>126</v>
      </c>
      <c r="T11" s="84" t="s">
        <v>127</v>
      </c>
      <c r="U11" s="85" t="s">
        <v>128</v>
      </c>
      <c r="V11" s="86" t="s">
        <v>129</v>
      </c>
      <c r="W11" s="88" t="s">
        <v>130</v>
      </c>
      <c r="X11" s="85" t="s">
        <v>131</v>
      </c>
      <c r="Y11" s="85" t="s">
        <v>132</v>
      </c>
      <c r="Z11" s="89" t="s">
        <v>133</v>
      </c>
      <c r="AA11" s="90" t="s">
        <v>130</v>
      </c>
      <c r="AB11" s="85" t="s">
        <v>131</v>
      </c>
      <c r="AC11" s="85" t="s">
        <v>134</v>
      </c>
      <c r="AD11" s="89" t="s">
        <v>135</v>
      </c>
      <c r="AE11" s="90" t="s">
        <v>130</v>
      </c>
      <c r="AF11" s="85" t="s">
        <v>131</v>
      </c>
      <c r="AG11" s="85" t="s">
        <v>136</v>
      </c>
      <c r="AH11" s="85" t="s">
        <v>137</v>
      </c>
      <c r="AI11" s="89" t="s">
        <v>138</v>
      </c>
      <c r="AJ11" s="329"/>
    </row>
    <row r="12" spans="1:36" ht="21">
      <c r="A12" s="91" t="s">
        <v>27</v>
      </c>
      <c r="B12" s="92" t="s">
        <v>139</v>
      </c>
      <c r="C12" s="180">
        <f>C13</f>
        <v>0</v>
      </c>
      <c r="D12" s="203">
        <f aca="true" t="shared" si="0" ref="D12:AI12">D13</f>
        <v>0</v>
      </c>
      <c r="E12" s="203">
        <f t="shared" si="0"/>
        <v>0</v>
      </c>
      <c r="F12" s="203">
        <f t="shared" si="0"/>
        <v>0</v>
      </c>
      <c r="G12" s="204">
        <f t="shared" si="0"/>
        <v>0</v>
      </c>
      <c r="H12" s="205">
        <f t="shared" si="0"/>
        <v>0</v>
      </c>
      <c r="I12" s="203">
        <f t="shared" si="0"/>
        <v>0</v>
      </c>
      <c r="J12" s="203">
        <f t="shared" si="0"/>
        <v>0</v>
      </c>
      <c r="K12" s="203">
        <f t="shared" si="0"/>
        <v>0</v>
      </c>
      <c r="L12" s="204">
        <f t="shared" si="0"/>
        <v>0</v>
      </c>
      <c r="M12" s="205">
        <f t="shared" si="0"/>
        <v>0</v>
      </c>
      <c r="N12" s="203">
        <f t="shared" si="0"/>
        <v>0</v>
      </c>
      <c r="O12" s="203">
        <f t="shared" si="0"/>
        <v>0</v>
      </c>
      <c r="P12" s="203">
        <f t="shared" si="0"/>
        <v>0</v>
      </c>
      <c r="Q12" s="204">
        <f t="shared" si="0"/>
        <v>0</v>
      </c>
      <c r="R12" s="205">
        <f t="shared" si="0"/>
        <v>0</v>
      </c>
      <c r="S12" s="203">
        <f t="shared" si="0"/>
        <v>0</v>
      </c>
      <c r="T12" s="203">
        <f t="shared" si="0"/>
        <v>0</v>
      </c>
      <c r="U12" s="203">
        <f t="shared" si="0"/>
        <v>0</v>
      </c>
      <c r="V12" s="204">
        <f t="shared" si="0"/>
        <v>0</v>
      </c>
      <c r="W12" s="180">
        <f t="shared" si="0"/>
        <v>0</v>
      </c>
      <c r="X12" s="93">
        <f t="shared" si="0"/>
        <v>0</v>
      </c>
      <c r="Y12" s="93">
        <f t="shared" si="0"/>
        <v>0</v>
      </c>
      <c r="Z12" s="94">
        <f t="shared" si="0"/>
        <v>0</v>
      </c>
      <c r="AA12" s="95">
        <f t="shared" si="0"/>
        <v>0</v>
      </c>
      <c r="AB12" s="93">
        <f t="shared" si="0"/>
        <v>0</v>
      </c>
      <c r="AC12" s="93">
        <f t="shared" si="0"/>
        <v>0</v>
      </c>
      <c r="AD12" s="94">
        <f t="shared" si="0"/>
        <v>0</v>
      </c>
      <c r="AE12" s="95"/>
      <c r="AF12" s="93">
        <f t="shared" si="0"/>
        <v>0</v>
      </c>
      <c r="AG12" s="93">
        <f t="shared" si="0"/>
        <v>0</v>
      </c>
      <c r="AH12" s="93">
        <f t="shared" si="0"/>
        <v>0</v>
      </c>
      <c r="AI12" s="94">
        <f t="shared" si="0"/>
        <v>0</v>
      </c>
      <c r="AJ12" s="96"/>
    </row>
    <row r="13" spans="1:36" ht="21">
      <c r="A13" s="97" t="s">
        <v>29</v>
      </c>
      <c r="B13" s="98" t="s">
        <v>30</v>
      </c>
      <c r="C13" s="115">
        <f aca="true" t="shared" si="1" ref="C13:AD13">SUM(C14:C20)</f>
        <v>0</v>
      </c>
      <c r="D13" s="116">
        <f t="shared" si="1"/>
        <v>0</v>
      </c>
      <c r="E13" s="116">
        <f t="shared" si="1"/>
        <v>0</v>
      </c>
      <c r="F13" s="116">
        <f t="shared" si="1"/>
        <v>0</v>
      </c>
      <c r="G13" s="117">
        <f t="shared" si="1"/>
        <v>0</v>
      </c>
      <c r="H13" s="118">
        <f t="shared" si="1"/>
        <v>0</v>
      </c>
      <c r="I13" s="116">
        <f t="shared" si="1"/>
        <v>0</v>
      </c>
      <c r="J13" s="116">
        <f t="shared" si="1"/>
        <v>0</v>
      </c>
      <c r="K13" s="116">
        <f t="shared" si="1"/>
        <v>0</v>
      </c>
      <c r="L13" s="117">
        <f t="shared" si="1"/>
        <v>0</v>
      </c>
      <c r="M13" s="118">
        <f t="shared" si="1"/>
        <v>0</v>
      </c>
      <c r="N13" s="116">
        <f t="shared" si="1"/>
        <v>0</v>
      </c>
      <c r="O13" s="116">
        <f t="shared" si="1"/>
        <v>0</v>
      </c>
      <c r="P13" s="116">
        <f t="shared" si="1"/>
        <v>0</v>
      </c>
      <c r="Q13" s="117">
        <f t="shared" si="1"/>
        <v>0</v>
      </c>
      <c r="R13" s="118">
        <f t="shared" si="1"/>
        <v>0</v>
      </c>
      <c r="S13" s="116">
        <f t="shared" si="1"/>
        <v>0</v>
      </c>
      <c r="T13" s="116">
        <f t="shared" si="1"/>
        <v>0</v>
      </c>
      <c r="U13" s="116">
        <f t="shared" si="1"/>
        <v>0</v>
      </c>
      <c r="V13" s="117">
        <f t="shared" si="1"/>
        <v>0</v>
      </c>
      <c r="W13" s="115">
        <f t="shared" si="1"/>
        <v>0</v>
      </c>
      <c r="X13" s="100">
        <f t="shared" si="1"/>
        <v>0</v>
      </c>
      <c r="Y13" s="100">
        <f t="shared" si="1"/>
        <v>0</v>
      </c>
      <c r="Z13" s="101">
        <f t="shared" si="1"/>
        <v>0</v>
      </c>
      <c r="AA13" s="102">
        <f t="shared" si="1"/>
        <v>0</v>
      </c>
      <c r="AB13" s="100">
        <f t="shared" si="1"/>
        <v>0</v>
      </c>
      <c r="AC13" s="100">
        <f t="shared" si="1"/>
        <v>0</v>
      </c>
      <c r="AD13" s="101">
        <f t="shared" si="1"/>
        <v>0</v>
      </c>
      <c r="AE13" s="102"/>
      <c r="AF13" s="100">
        <f>SUM(AF14:AF20)</f>
        <v>0</v>
      </c>
      <c r="AG13" s="100">
        <f>SUM(AG14:AG20)</f>
        <v>0</v>
      </c>
      <c r="AH13" s="100">
        <f>SUM(AH14:AH20)</f>
        <v>0</v>
      </c>
      <c r="AI13" s="101">
        <f>SUM(AI14:AI20)</f>
        <v>0</v>
      </c>
      <c r="AJ13" s="103"/>
    </row>
    <row r="14" spans="1:36" ht="11.25" hidden="1">
      <c r="A14" s="104"/>
      <c r="B14" s="194"/>
      <c r="C14" s="106"/>
      <c r="D14" s="107"/>
      <c r="E14" s="107"/>
      <c r="F14" s="107"/>
      <c r="G14" s="108"/>
      <c r="H14" s="109"/>
      <c r="I14" s="107"/>
      <c r="J14" s="107"/>
      <c r="K14" s="107"/>
      <c r="L14" s="108"/>
      <c r="M14" s="109"/>
      <c r="N14" s="107"/>
      <c r="O14" s="107"/>
      <c r="P14" s="107"/>
      <c r="Q14" s="108"/>
      <c r="R14" s="109"/>
      <c r="S14" s="107"/>
      <c r="T14" s="107"/>
      <c r="U14" s="107"/>
      <c r="V14" s="108"/>
      <c r="W14" s="110"/>
      <c r="X14" s="111"/>
      <c r="Y14" s="111"/>
      <c r="Z14" s="112"/>
      <c r="AA14" s="113"/>
      <c r="AB14" s="111"/>
      <c r="AC14" s="111"/>
      <c r="AD14" s="112"/>
      <c r="AE14" s="113"/>
      <c r="AF14" s="111"/>
      <c r="AG14" s="111"/>
      <c r="AH14" s="111"/>
      <c r="AI14" s="112"/>
      <c r="AJ14" s="114"/>
    </row>
    <row r="15" spans="1:36" ht="11.25" hidden="1">
      <c r="A15" s="104"/>
      <c r="B15" s="51"/>
      <c r="C15" s="106"/>
      <c r="D15" s="107"/>
      <c r="E15" s="107"/>
      <c r="F15" s="107"/>
      <c r="G15" s="108"/>
      <c r="H15" s="109"/>
      <c r="I15" s="107"/>
      <c r="J15" s="107"/>
      <c r="K15" s="107"/>
      <c r="L15" s="108"/>
      <c r="M15" s="109"/>
      <c r="N15" s="107"/>
      <c r="O15" s="107"/>
      <c r="P15" s="107"/>
      <c r="Q15" s="108"/>
      <c r="R15" s="109"/>
      <c r="S15" s="107"/>
      <c r="T15" s="107"/>
      <c r="U15" s="107"/>
      <c r="V15" s="108"/>
      <c r="W15" s="110"/>
      <c r="X15" s="111"/>
      <c r="Y15" s="111"/>
      <c r="Z15" s="112"/>
      <c r="AA15" s="113"/>
      <c r="AB15" s="111"/>
      <c r="AC15" s="111"/>
      <c r="AD15" s="112"/>
      <c r="AE15" s="113"/>
      <c r="AF15" s="111"/>
      <c r="AG15" s="111"/>
      <c r="AH15" s="111"/>
      <c r="AI15" s="112"/>
      <c r="AJ15" s="114"/>
    </row>
    <row r="16" spans="1:36" ht="11.25" hidden="1">
      <c r="A16" s="104"/>
      <c r="B16" s="51"/>
      <c r="C16" s="106"/>
      <c r="D16" s="107"/>
      <c r="E16" s="107"/>
      <c r="F16" s="107"/>
      <c r="G16" s="108"/>
      <c r="H16" s="109"/>
      <c r="I16" s="107"/>
      <c r="J16" s="107"/>
      <c r="K16" s="107"/>
      <c r="L16" s="108"/>
      <c r="M16" s="109"/>
      <c r="N16" s="107"/>
      <c r="O16" s="107"/>
      <c r="P16" s="107"/>
      <c r="Q16" s="108"/>
      <c r="R16" s="109"/>
      <c r="S16" s="107"/>
      <c r="T16" s="107"/>
      <c r="U16" s="107"/>
      <c r="V16" s="108"/>
      <c r="W16" s="110"/>
      <c r="X16" s="111"/>
      <c r="Y16" s="111"/>
      <c r="Z16" s="112"/>
      <c r="AA16" s="113"/>
      <c r="AB16" s="111"/>
      <c r="AC16" s="111"/>
      <c r="AD16" s="112"/>
      <c r="AE16" s="113"/>
      <c r="AF16" s="111"/>
      <c r="AG16" s="111"/>
      <c r="AH16" s="111"/>
      <c r="AI16" s="112"/>
      <c r="AJ16" s="114"/>
    </row>
    <row r="17" spans="1:36" ht="11.25" hidden="1">
      <c r="A17" s="104"/>
      <c r="B17" s="194"/>
      <c r="C17" s="106"/>
      <c r="D17" s="107"/>
      <c r="E17" s="107"/>
      <c r="F17" s="107"/>
      <c r="G17" s="108"/>
      <c r="H17" s="109"/>
      <c r="I17" s="346"/>
      <c r="J17" s="107"/>
      <c r="K17" s="107"/>
      <c r="L17" s="108"/>
      <c r="M17" s="109"/>
      <c r="N17" s="107"/>
      <c r="O17" s="107"/>
      <c r="P17" s="107"/>
      <c r="Q17" s="108"/>
      <c r="R17" s="109"/>
      <c r="S17" s="346"/>
      <c r="T17" s="107"/>
      <c r="U17" s="107"/>
      <c r="V17" s="108"/>
      <c r="W17" s="110"/>
      <c r="X17" s="111"/>
      <c r="Y17" s="111"/>
      <c r="Z17" s="112"/>
      <c r="AA17" s="113"/>
      <c r="AB17" s="111"/>
      <c r="AC17" s="111"/>
      <c r="AD17" s="112"/>
      <c r="AE17" s="113"/>
      <c r="AF17" s="111"/>
      <c r="AG17" s="111"/>
      <c r="AH17" s="111"/>
      <c r="AI17" s="112"/>
      <c r="AJ17" s="114"/>
    </row>
    <row r="18" spans="1:36" ht="11.25" hidden="1">
      <c r="A18" s="104"/>
      <c r="B18" s="194"/>
      <c r="C18" s="106"/>
      <c r="D18" s="107"/>
      <c r="E18" s="107"/>
      <c r="F18" s="107"/>
      <c r="G18" s="108"/>
      <c r="H18" s="109"/>
      <c r="I18" s="347"/>
      <c r="J18" s="107"/>
      <c r="K18" s="107"/>
      <c r="L18" s="108"/>
      <c r="M18" s="109"/>
      <c r="N18" s="107"/>
      <c r="O18" s="107"/>
      <c r="P18" s="107"/>
      <c r="Q18" s="108"/>
      <c r="R18" s="109"/>
      <c r="S18" s="347"/>
      <c r="T18" s="107"/>
      <c r="U18" s="107"/>
      <c r="V18" s="108"/>
      <c r="W18" s="110"/>
      <c r="X18" s="111"/>
      <c r="Y18" s="111"/>
      <c r="Z18" s="112"/>
      <c r="AA18" s="113"/>
      <c r="AB18" s="111"/>
      <c r="AC18" s="111"/>
      <c r="AD18" s="112"/>
      <c r="AE18" s="113"/>
      <c r="AF18" s="111"/>
      <c r="AG18" s="111"/>
      <c r="AH18" s="111"/>
      <c r="AI18" s="112"/>
      <c r="AJ18" s="114"/>
    </row>
    <row r="19" spans="1:36" ht="11.25" hidden="1">
      <c r="A19" s="104"/>
      <c r="B19" s="194"/>
      <c r="C19" s="106"/>
      <c r="D19" s="107"/>
      <c r="E19" s="107"/>
      <c r="F19" s="107"/>
      <c r="G19" s="108"/>
      <c r="H19" s="109"/>
      <c r="I19" s="347"/>
      <c r="J19" s="107"/>
      <c r="K19" s="107"/>
      <c r="L19" s="108"/>
      <c r="M19" s="109"/>
      <c r="N19" s="107"/>
      <c r="O19" s="107"/>
      <c r="P19" s="107"/>
      <c r="Q19" s="108"/>
      <c r="R19" s="109"/>
      <c r="S19" s="347"/>
      <c r="T19" s="107"/>
      <c r="U19" s="107"/>
      <c r="V19" s="108"/>
      <c r="W19" s="110"/>
      <c r="X19" s="111"/>
      <c r="Y19" s="111"/>
      <c r="Z19" s="112"/>
      <c r="AA19" s="113"/>
      <c r="AB19" s="111"/>
      <c r="AC19" s="111"/>
      <c r="AD19" s="112"/>
      <c r="AE19" s="113"/>
      <c r="AF19" s="111"/>
      <c r="AG19" s="111"/>
      <c r="AH19" s="111"/>
      <c r="AI19" s="112"/>
      <c r="AJ19" s="114"/>
    </row>
    <row r="20" spans="1:36" ht="18" customHeight="1" hidden="1">
      <c r="A20" s="104"/>
      <c r="B20" s="194"/>
      <c r="C20" s="106"/>
      <c r="D20" s="107"/>
      <c r="E20" s="107"/>
      <c r="F20" s="107"/>
      <c r="G20" s="108"/>
      <c r="H20" s="109"/>
      <c r="I20" s="348"/>
      <c r="J20" s="107"/>
      <c r="K20" s="107"/>
      <c r="L20" s="108"/>
      <c r="M20" s="109"/>
      <c r="N20" s="107"/>
      <c r="O20" s="107"/>
      <c r="P20" s="107"/>
      <c r="Q20" s="108"/>
      <c r="R20" s="109"/>
      <c r="S20" s="348"/>
      <c r="T20" s="107"/>
      <c r="U20" s="107"/>
      <c r="V20" s="108"/>
      <c r="W20" s="110"/>
      <c r="X20" s="111"/>
      <c r="Y20" s="111"/>
      <c r="Z20" s="112"/>
      <c r="AA20" s="113"/>
      <c r="AB20" s="111"/>
      <c r="AC20" s="111"/>
      <c r="AD20" s="112"/>
      <c r="AE20" s="113"/>
      <c r="AF20" s="111"/>
      <c r="AG20" s="111"/>
      <c r="AH20" s="111"/>
      <c r="AI20" s="112"/>
      <c r="AJ20" s="114"/>
    </row>
    <row r="21" spans="1:36" ht="21">
      <c r="A21" s="97" t="s">
        <v>34</v>
      </c>
      <c r="B21" s="98" t="s">
        <v>35</v>
      </c>
      <c r="C21" s="115"/>
      <c r="D21" s="116"/>
      <c r="E21" s="116"/>
      <c r="F21" s="116"/>
      <c r="G21" s="117"/>
      <c r="H21" s="118">
        <f aca="true" t="shared" si="2" ref="H21:H30">SUM(I21:L21)</f>
        <v>0</v>
      </c>
      <c r="I21" s="107"/>
      <c r="J21" s="107"/>
      <c r="K21" s="107"/>
      <c r="L21" s="108"/>
      <c r="M21" s="118">
        <f aca="true" t="shared" si="3" ref="M21:M30">C21-H21</f>
        <v>0</v>
      </c>
      <c r="N21" s="116"/>
      <c r="O21" s="116"/>
      <c r="P21" s="116"/>
      <c r="Q21" s="117"/>
      <c r="R21" s="118"/>
      <c r="S21" s="107"/>
      <c r="T21" s="116"/>
      <c r="U21" s="116"/>
      <c r="V21" s="117"/>
      <c r="W21" s="99"/>
      <c r="X21" s="100"/>
      <c r="Y21" s="100"/>
      <c r="Z21" s="101"/>
      <c r="AA21" s="102"/>
      <c r="AB21" s="100"/>
      <c r="AC21" s="100"/>
      <c r="AD21" s="101"/>
      <c r="AE21" s="113"/>
      <c r="AF21" s="111"/>
      <c r="AG21" s="111"/>
      <c r="AH21" s="100"/>
      <c r="AI21" s="101"/>
      <c r="AJ21" s="103"/>
    </row>
    <row r="22" spans="1:36" ht="10.5">
      <c r="A22" s="104"/>
      <c r="B22" s="105"/>
      <c r="C22" s="106"/>
      <c r="D22" s="107"/>
      <c r="E22" s="107"/>
      <c r="F22" s="107"/>
      <c r="G22" s="108"/>
      <c r="H22" s="109"/>
      <c r="I22" s="107"/>
      <c r="J22" s="107"/>
      <c r="K22" s="107"/>
      <c r="L22" s="108"/>
      <c r="M22" s="109"/>
      <c r="N22" s="107"/>
      <c r="O22" s="107"/>
      <c r="P22" s="107"/>
      <c r="Q22" s="108"/>
      <c r="R22" s="109"/>
      <c r="S22" s="107"/>
      <c r="T22" s="107"/>
      <c r="U22" s="107"/>
      <c r="V22" s="108"/>
      <c r="W22" s="110"/>
      <c r="X22" s="111"/>
      <c r="Y22" s="111"/>
      <c r="Z22" s="112"/>
      <c r="AA22" s="113"/>
      <c r="AB22" s="111"/>
      <c r="AC22" s="111"/>
      <c r="AD22" s="112"/>
      <c r="AE22" s="113"/>
      <c r="AF22" s="111"/>
      <c r="AG22" s="111"/>
      <c r="AH22" s="111"/>
      <c r="AI22" s="112"/>
      <c r="AJ22" s="114"/>
    </row>
    <row r="23" spans="1:36" ht="21">
      <c r="A23" s="97" t="s">
        <v>36</v>
      </c>
      <c r="B23" s="98" t="s">
        <v>37</v>
      </c>
      <c r="C23" s="115"/>
      <c r="D23" s="116"/>
      <c r="E23" s="116"/>
      <c r="F23" s="116"/>
      <c r="G23" s="117"/>
      <c r="H23" s="118">
        <f t="shared" si="2"/>
        <v>0</v>
      </c>
      <c r="I23" s="116"/>
      <c r="J23" s="116"/>
      <c r="K23" s="116"/>
      <c r="L23" s="117"/>
      <c r="M23" s="118">
        <f t="shared" si="3"/>
        <v>0</v>
      </c>
      <c r="N23" s="116"/>
      <c r="O23" s="116"/>
      <c r="P23" s="116"/>
      <c r="Q23" s="117"/>
      <c r="R23" s="118"/>
      <c r="S23" s="116"/>
      <c r="T23" s="116"/>
      <c r="U23" s="116"/>
      <c r="V23" s="117"/>
      <c r="W23" s="99"/>
      <c r="X23" s="100"/>
      <c r="Y23" s="100"/>
      <c r="Z23" s="101"/>
      <c r="AA23" s="102"/>
      <c r="AB23" s="100"/>
      <c r="AC23" s="100"/>
      <c r="AD23" s="101"/>
      <c r="AE23" s="102"/>
      <c r="AF23" s="100"/>
      <c r="AG23" s="100"/>
      <c r="AH23" s="100"/>
      <c r="AI23" s="101"/>
      <c r="AJ23" s="103"/>
    </row>
    <row r="24" spans="1:36" ht="10.5" hidden="1">
      <c r="A24" s="104" t="s">
        <v>27</v>
      </c>
      <c r="B24" s="105" t="s">
        <v>38</v>
      </c>
      <c r="C24" s="106"/>
      <c r="D24" s="107"/>
      <c r="E24" s="107"/>
      <c r="F24" s="107"/>
      <c r="G24" s="108"/>
      <c r="H24" s="109">
        <f t="shared" si="2"/>
        <v>0</v>
      </c>
      <c r="I24" s="107"/>
      <c r="J24" s="107"/>
      <c r="K24" s="107"/>
      <c r="L24" s="108"/>
      <c r="M24" s="109">
        <f t="shared" si="3"/>
        <v>0</v>
      </c>
      <c r="N24" s="107"/>
      <c r="O24" s="107"/>
      <c r="P24" s="107"/>
      <c r="Q24" s="108"/>
      <c r="R24" s="109"/>
      <c r="S24" s="107"/>
      <c r="T24" s="107"/>
      <c r="U24" s="107"/>
      <c r="V24" s="108"/>
      <c r="W24" s="110"/>
      <c r="X24" s="111"/>
      <c r="Y24" s="111"/>
      <c r="Z24" s="112"/>
      <c r="AA24" s="113"/>
      <c r="AB24" s="111"/>
      <c r="AC24" s="111"/>
      <c r="AD24" s="112"/>
      <c r="AE24" s="113"/>
      <c r="AF24" s="111"/>
      <c r="AG24" s="111"/>
      <c r="AH24" s="111"/>
      <c r="AI24" s="112"/>
      <c r="AJ24" s="114"/>
    </row>
    <row r="25" spans="1:36" ht="10.5" hidden="1">
      <c r="A25" s="104" t="s">
        <v>31</v>
      </c>
      <c r="B25" s="105" t="s">
        <v>39</v>
      </c>
      <c r="C25" s="106"/>
      <c r="D25" s="107"/>
      <c r="E25" s="107"/>
      <c r="F25" s="107"/>
      <c r="G25" s="108"/>
      <c r="H25" s="109">
        <f t="shared" si="2"/>
        <v>0</v>
      </c>
      <c r="I25" s="107"/>
      <c r="J25" s="107"/>
      <c r="K25" s="107"/>
      <c r="L25" s="108"/>
      <c r="M25" s="109">
        <f t="shared" si="3"/>
        <v>0</v>
      </c>
      <c r="N25" s="107"/>
      <c r="O25" s="107"/>
      <c r="P25" s="107"/>
      <c r="Q25" s="108"/>
      <c r="R25" s="109"/>
      <c r="S25" s="107"/>
      <c r="T25" s="107"/>
      <c r="U25" s="107"/>
      <c r="V25" s="108"/>
      <c r="W25" s="110"/>
      <c r="X25" s="111"/>
      <c r="Y25" s="111"/>
      <c r="Z25" s="112"/>
      <c r="AA25" s="113"/>
      <c r="AB25" s="111"/>
      <c r="AC25" s="111"/>
      <c r="AD25" s="112"/>
      <c r="AE25" s="113"/>
      <c r="AF25" s="111"/>
      <c r="AG25" s="111"/>
      <c r="AH25" s="111"/>
      <c r="AI25" s="112"/>
      <c r="AJ25" s="114"/>
    </row>
    <row r="26" spans="1:36" ht="10.5" hidden="1">
      <c r="A26" s="104" t="s">
        <v>40</v>
      </c>
      <c r="B26" s="105"/>
      <c r="C26" s="106"/>
      <c r="D26" s="107"/>
      <c r="E26" s="107"/>
      <c r="F26" s="107"/>
      <c r="G26" s="108"/>
      <c r="H26" s="109">
        <f t="shared" si="2"/>
        <v>0</v>
      </c>
      <c r="I26" s="107"/>
      <c r="J26" s="107"/>
      <c r="K26" s="107"/>
      <c r="L26" s="108"/>
      <c r="M26" s="109">
        <f t="shared" si="3"/>
        <v>0</v>
      </c>
      <c r="N26" s="107"/>
      <c r="O26" s="107"/>
      <c r="P26" s="107"/>
      <c r="Q26" s="108"/>
      <c r="R26" s="109"/>
      <c r="S26" s="107"/>
      <c r="T26" s="107"/>
      <c r="U26" s="107"/>
      <c r="V26" s="108"/>
      <c r="W26" s="110"/>
      <c r="X26" s="111"/>
      <c r="Y26" s="111"/>
      <c r="Z26" s="112"/>
      <c r="AA26" s="113"/>
      <c r="AB26" s="111"/>
      <c r="AC26" s="111"/>
      <c r="AD26" s="112"/>
      <c r="AE26" s="113"/>
      <c r="AF26" s="111"/>
      <c r="AG26" s="111"/>
      <c r="AH26" s="111"/>
      <c r="AI26" s="112"/>
      <c r="AJ26" s="114"/>
    </row>
    <row r="27" spans="1:36" ht="21">
      <c r="A27" s="97" t="s">
        <v>41</v>
      </c>
      <c r="B27" s="98" t="s">
        <v>140</v>
      </c>
      <c r="C27" s="115"/>
      <c r="D27" s="116"/>
      <c r="E27" s="116"/>
      <c r="F27" s="116"/>
      <c r="G27" s="117"/>
      <c r="H27" s="118">
        <f t="shared" si="2"/>
        <v>0</v>
      </c>
      <c r="I27" s="116"/>
      <c r="J27" s="116"/>
      <c r="K27" s="116"/>
      <c r="L27" s="117"/>
      <c r="M27" s="118">
        <f t="shared" si="3"/>
        <v>0</v>
      </c>
      <c r="N27" s="116"/>
      <c r="O27" s="116"/>
      <c r="P27" s="116"/>
      <c r="Q27" s="117"/>
      <c r="R27" s="118"/>
      <c r="S27" s="116"/>
      <c r="T27" s="116"/>
      <c r="U27" s="116"/>
      <c r="V27" s="117"/>
      <c r="W27" s="99"/>
      <c r="X27" s="100"/>
      <c r="Y27" s="100"/>
      <c r="Z27" s="101"/>
      <c r="AA27" s="102"/>
      <c r="AB27" s="100"/>
      <c r="AC27" s="100"/>
      <c r="AD27" s="101"/>
      <c r="AE27" s="102"/>
      <c r="AF27" s="100"/>
      <c r="AG27" s="100"/>
      <c r="AH27" s="100"/>
      <c r="AI27" s="101"/>
      <c r="AJ27" s="103"/>
    </row>
    <row r="28" spans="1:36" ht="10.5" hidden="1">
      <c r="A28" s="104" t="s">
        <v>27</v>
      </c>
      <c r="B28" s="105" t="s">
        <v>38</v>
      </c>
      <c r="C28" s="106"/>
      <c r="D28" s="107"/>
      <c r="E28" s="107"/>
      <c r="F28" s="107"/>
      <c r="G28" s="108"/>
      <c r="H28" s="109">
        <f t="shared" si="2"/>
        <v>0</v>
      </c>
      <c r="I28" s="107"/>
      <c r="J28" s="107"/>
      <c r="K28" s="107"/>
      <c r="L28" s="108"/>
      <c r="M28" s="109">
        <f t="shared" si="3"/>
        <v>0</v>
      </c>
      <c r="N28" s="107"/>
      <c r="O28" s="107"/>
      <c r="P28" s="107"/>
      <c r="Q28" s="108"/>
      <c r="R28" s="109"/>
      <c r="S28" s="107"/>
      <c r="T28" s="107"/>
      <c r="U28" s="107"/>
      <c r="V28" s="108"/>
      <c r="W28" s="110"/>
      <c r="X28" s="111"/>
      <c r="Y28" s="111"/>
      <c r="Z28" s="112"/>
      <c r="AA28" s="113"/>
      <c r="AB28" s="111"/>
      <c r="AC28" s="111"/>
      <c r="AD28" s="112"/>
      <c r="AE28" s="113"/>
      <c r="AF28" s="111"/>
      <c r="AG28" s="111"/>
      <c r="AH28" s="111"/>
      <c r="AI28" s="112"/>
      <c r="AJ28" s="114"/>
    </row>
    <row r="29" spans="1:36" ht="10.5" hidden="1">
      <c r="A29" s="104" t="s">
        <v>31</v>
      </c>
      <c r="B29" s="105" t="s">
        <v>39</v>
      </c>
      <c r="C29" s="106"/>
      <c r="D29" s="107"/>
      <c r="E29" s="107"/>
      <c r="F29" s="107"/>
      <c r="G29" s="108"/>
      <c r="H29" s="109">
        <f t="shared" si="2"/>
        <v>0</v>
      </c>
      <c r="I29" s="107"/>
      <c r="J29" s="107"/>
      <c r="K29" s="107"/>
      <c r="L29" s="108"/>
      <c r="M29" s="109">
        <f t="shared" si="3"/>
        <v>0</v>
      </c>
      <c r="N29" s="107"/>
      <c r="O29" s="107"/>
      <c r="P29" s="107"/>
      <c r="Q29" s="108"/>
      <c r="R29" s="109"/>
      <c r="S29" s="107"/>
      <c r="T29" s="107"/>
      <c r="U29" s="107"/>
      <c r="V29" s="108"/>
      <c r="W29" s="110"/>
      <c r="X29" s="111"/>
      <c r="Y29" s="111"/>
      <c r="Z29" s="112"/>
      <c r="AA29" s="113"/>
      <c r="AB29" s="111"/>
      <c r="AC29" s="111"/>
      <c r="AD29" s="112"/>
      <c r="AE29" s="113"/>
      <c r="AF29" s="111"/>
      <c r="AG29" s="111"/>
      <c r="AH29" s="111"/>
      <c r="AI29" s="112"/>
      <c r="AJ29" s="114"/>
    </row>
    <row r="30" spans="1:36" ht="10.5" hidden="1">
      <c r="A30" s="104" t="s">
        <v>40</v>
      </c>
      <c r="B30" s="105"/>
      <c r="C30" s="106"/>
      <c r="D30" s="107"/>
      <c r="E30" s="107"/>
      <c r="F30" s="107"/>
      <c r="G30" s="108"/>
      <c r="H30" s="109">
        <f t="shared" si="2"/>
        <v>0</v>
      </c>
      <c r="I30" s="107"/>
      <c r="J30" s="107"/>
      <c r="K30" s="107"/>
      <c r="L30" s="108"/>
      <c r="M30" s="109">
        <f t="shared" si="3"/>
        <v>0</v>
      </c>
      <c r="N30" s="107"/>
      <c r="O30" s="107"/>
      <c r="P30" s="107"/>
      <c r="Q30" s="108"/>
      <c r="R30" s="109"/>
      <c r="S30" s="107"/>
      <c r="T30" s="107"/>
      <c r="U30" s="107"/>
      <c r="V30" s="108"/>
      <c r="W30" s="110"/>
      <c r="X30" s="111"/>
      <c r="Y30" s="111"/>
      <c r="Z30" s="112"/>
      <c r="AA30" s="113"/>
      <c r="AB30" s="111"/>
      <c r="AC30" s="111"/>
      <c r="AD30" s="112"/>
      <c r="AE30" s="113"/>
      <c r="AF30" s="111"/>
      <c r="AG30" s="111"/>
      <c r="AH30" s="111"/>
      <c r="AI30" s="112"/>
      <c r="AJ30" s="114"/>
    </row>
    <row r="31" spans="1:36" ht="10.5">
      <c r="A31" s="97" t="s">
        <v>31</v>
      </c>
      <c r="B31" s="211" t="s">
        <v>43</v>
      </c>
      <c r="C31" s="212">
        <f>C32+C48</f>
        <v>16.33</v>
      </c>
      <c r="D31" s="212">
        <f>D32+D48</f>
        <v>0</v>
      </c>
      <c r="E31" s="212">
        <f>E32+E48</f>
        <v>0</v>
      </c>
      <c r="F31" s="212">
        <f>F32+F48</f>
        <v>0</v>
      </c>
      <c r="G31" s="212">
        <f>G32+G48</f>
        <v>0</v>
      </c>
      <c r="H31" s="212">
        <f>H32+H48</f>
        <v>17.095858325400002</v>
      </c>
      <c r="I31" s="212">
        <f aca="true" t="shared" si="4" ref="I31:AI31">I32+I48</f>
        <v>0</v>
      </c>
      <c r="J31" s="212">
        <f t="shared" si="4"/>
        <v>0</v>
      </c>
      <c r="K31" s="212">
        <f t="shared" si="4"/>
        <v>0</v>
      </c>
      <c r="L31" s="212">
        <f t="shared" si="4"/>
        <v>0</v>
      </c>
      <c r="M31" s="212">
        <f t="shared" si="4"/>
        <v>-0.7658583254000002</v>
      </c>
      <c r="N31" s="212">
        <f t="shared" si="4"/>
        <v>0</v>
      </c>
      <c r="O31" s="212">
        <f t="shared" si="4"/>
        <v>0</v>
      </c>
      <c r="P31" s="212">
        <f t="shared" si="4"/>
        <v>0</v>
      </c>
      <c r="Q31" s="212">
        <f t="shared" si="4"/>
        <v>0</v>
      </c>
      <c r="R31" s="212">
        <f t="shared" si="4"/>
        <v>17.095858325400002</v>
      </c>
      <c r="S31" s="212">
        <f t="shared" si="4"/>
        <v>0</v>
      </c>
      <c r="T31" s="212">
        <f t="shared" si="4"/>
        <v>0</v>
      </c>
      <c r="U31" s="212">
        <f t="shared" si="4"/>
        <v>0</v>
      </c>
      <c r="V31" s="212">
        <f t="shared" si="4"/>
        <v>0</v>
      </c>
      <c r="W31" s="212">
        <f t="shared" si="4"/>
        <v>0</v>
      </c>
      <c r="X31" s="212">
        <f t="shared" si="4"/>
        <v>0</v>
      </c>
      <c r="Y31" s="212">
        <f t="shared" si="4"/>
        <v>0</v>
      </c>
      <c r="Z31" s="212">
        <f t="shared" si="4"/>
        <v>0</v>
      </c>
      <c r="AA31" s="212">
        <f t="shared" si="4"/>
        <v>0</v>
      </c>
      <c r="AB31" s="212">
        <f t="shared" si="4"/>
        <v>0</v>
      </c>
      <c r="AC31" s="212">
        <f t="shared" si="4"/>
        <v>0</v>
      </c>
      <c r="AD31" s="212">
        <f t="shared" si="4"/>
        <v>0</v>
      </c>
      <c r="AE31" s="212"/>
      <c r="AF31" s="212">
        <f t="shared" si="4"/>
        <v>75</v>
      </c>
      <c r="AG31" s="212">
        <f t="shared" si="4"/>
        <v>0</v>
      </c>
      <c r="AH31" s="212">
        <f t="shared" si="4"/>
        <v>0</v>
      </c>
      <c r="AI31" s="212">
        <f t="shared" si="4"/>
        <v>0</v>
      </c>
      <c r="AJ31" s="213"/>
    </row>
    <row r="32" spans="1:36" ht="21">
      <c r="A32" s="97" t="s">
        <v>44</v>
      </c>
      <c r="B32" s="98" t="s">
        <v>30</v>
      </c>
      <c r="C32" s="115">
        <f>SUM(C33:C47)</f>
        <v>0</v>
      </c>
      <c r="D32" s="116">
        <f aca="true" t="shared" si="5" ref="D32:AI32">SUM(D33:D47)</f>
        <v>0</v>
      </c>
      <c r="E32" s="116">
        <f t="shared" si="5"/>
        <v>0</v>
      </c>
      <c r="F32" s="116">
        <f t="shared" si="5"/>
        <v>0</v>
      </c>
      <c r="G32" s="117">
        <f t="shared" si="5"/>
        <v>0</v>
      </c>
      <c r="H32" s="116">
        <f t="shared" si="5"/>
        <v>0</v>
      </c>
      <c r="I32" s="116">
        <f t="shared" si="5"/>
        <v>0</v>
      </c>
      <c r="J32" s="116">
        <f t="shared" si="5"/>
        <v>0</v>
      </c>
      <c r="K32" s="116">
        <f t="shared" si="5"/>
        <v>0</v>
      </c>
      <c r="L32" s="116">
        <f t="shared" si="5"/>
        <v>0</v>
      </c>
      <c r="M32" s="118">
        <f t="shared" si="5"/>
        <v>0</v>
      </c>
      <c r="N32" s="116">
        <f t="shared" si="5"/>
        <v>0</v>
      </c>
      <c r="O32" s="116">
        <f t="shared" si="5"/>
        <v>0</v>
      </c>
      <c r="P32" s="116">
        <f t="shared" si="5"/>
        <v>0</v>
      </c>
      <c r="Q32" s="117">
        <f t="shared" si="5"/>
        <v>0</v>
      </c>
      <c r="R32" s="118">
        <f t="shared" si="5"/>
        <v>0</v>
      </c>
      <c r="S32" s="116">
        <f t="shared" si="5"/>
        <v>0</v>
      </c>
      <c r="T32" s="116">
        <f t="shared" si="5"/>
        <v>0</v>
      </c>
      <c r="U32" s="116">
        <f t="shared" si="5"/>
        <v>0</v>
      </c>
      <c r="V32" s="117">
        <f t="shared" si="5"/>
        <v>0</v>
      </c>
      <c r="W32" s="99">
        <f t="shared" si="5"/>
        <v>0</v>
      </c>
      <c r="X32" s="100">
        <f t="shared" si="5"/>
        <v>0</v>
      </c>
      <c r="Y32" s="100">
        <f t="shared" si="5"/>
        <v>0</v>
      </c>
      <c r="Z32" s="101">
        <f t="shared" si="5"/>
        <v>0</v>
      </c>
      <c r="AA32" s="101">
        <f t="shared" si="5"/>
        <v>0</v>
      </c>
      <c r="AB32" s="100">
        <f t="shared" si="5"/>
        <v>0</v>
      </c>
      <c r="AC32" s="100">
        <f t="shared" si="5"/>
        <v>0</v>
      </c>
      <c r="AD32" s="101">
        <f t="shared" si="5"/>
        <v>0</v>
      </c>
      <c r="AE32" s="102"/>
      <c r="AF32" s="100">
        <f t="shared" si="5"/>
        <v>0</v>
      </c>
      <c r="AG32" s="100">
        <f t="shared" si="5"/>
        <v>0</v>
      </c>
      <c r="AH32" s="100">
        <f t="shared" si="5"/>
        <v>0</v>
      </c>
      <c r="AI32" s="101">
        <f t="shared" si="5"/>
        <v>0</v>
      </c>
      <c r="AJ32" s="103"/>
    </row>
    <row r="33" spans="1:38" ht="11.25" hidden="1">
      <c r="A33" s="104"/>
      <c r="B33" s="195"/>
      <c r="C33" s="106"/>
      <c r="D33" s="107"/>
      <c r="E33" s="107"/>
      <c r="F33" s="107"/>
      <c r="G33" s="108"/>
      <c r="H33" s="109"/>
      <c r="I33" s="107"/>
      <c r="J33" s="107"/>
      <c r="K33" s="107"/>
      <c r="L33" s="108"/>
      <c r="M33" s="109"/>
      <c r="N33" s="107"/>
      <c r="O33" s="107"/>
      <c r="P33" s="107"/>
      <c r="Q33" s="108"/>
      <c r="R33" s="109"/>
      <c r="S33" s="107"/>
      <c r="T33" s="107"/>
      <c r="U33" s="107"/>
      <c r="V33" s="108"/>
      <c r="W33" s="110"/>
      <c r="X33" s="111"/>
      <c r="Y33" s="111"/>
      <c r="Z33" s="112"/>
      <c r="AA33" s="113"/>
      <c r="AB33" s="111"/>
      <c r="AC33" s="111"/>
      <c r="AD33" s="112"/>
      <c r="AE33" s="113"/>
      <c r="AF33" s="111"/>
      <c r="AG33" s="111"/>
      <c r="AH33" s="111"/>
      <c r="AI33" s="112"/>
      <c r="AJ33" s="114"/>
      <c r="AL33" s="210"/>
    </row>
    <row r="34" spans="1:38" ht="11.25" hidden="1">
      <c r="A34" s="104"/>
      <c r="B34" s="196"/>
      <c r="C34" s="106"/>
      <c r="D34" s="107"/>
      <c r="E34" s="107"/>
      <c r="F34" s="107"/>
      <c r="G34" s="108"/>
      <c r="H34" s="109"/>
      <c r="I34" s="107"/>
      <c r="J34" s="107"/>
      <c r="K34" s="107"/>
      <c r="L34" s="108"/>
      <c r="M34" s="109"/>
      <c r="N34" s="107"/>
      <c r="O34" s="107"/>
      <c r="P34" s="107"/>
      <c r="Q34" s="108"/>
      <c r="R34" s="109"/>
      <c r="S34" s="107"/>
      <c r="T34" s="107"/>
      <c r="U34" s="107"/>
      <c r="V34" s="108"/>
      <c r="W34" s="110"/>
      <c r="X34" s="111"/>
      <c r="Y34" s="111"/>
      <c r="Z34" s="112"/>
      <c r="AA34" s="113"/>
      <c r="AB34" s="111"/>
      <c r="AC34" s="111"/>
      <c r="AD34" s="112"/>
      <c r="AE34" s="113"/>
      <c r="AF34" s="111"/>
      <c r="AG34" s="111"/>
      <c r="AH34" s="111"/>
      <c r="AI34" s="112"/>
      <c r="AJ34" s="114"/>
      <c r="AL34" s="210"/>
    </row>
    <row r="35" spans="1:38" ht="11.25" hidden="1">
      <c r="A35" s="104"/>
      <c r="B35" s="196"/>
      <c r="C35" s="106"/>
      <c r="D35" s="107"/>
      <c r="E35" s="107"/>
      <c r="F35" s="107"/>
      <c r="G35" s="108"/>
      <c r="H35" s="109"/>
      <c r="I35" s="107"/>
      <c r="J35" s="107"/>
      <c r="K35" s="107"/>
      <c r="L35" s="108"/>
      <c r="M35" s="109"/>
      <c r="N35" s="107"/>
      <c r="O35" s="107"/>
      <c r="P35" s="107"/>
      <c r="Q35" s="108"/>
      <c r="R35" s="109"/>
      <c r="S35" s="107"/>
      <c r="T35" s="107"/>
      <c r="U35" s="107"/>
      <c r="V35" s="108"/>
      <c r="W35" s="110"/>
      <c r="X35" s="111"/>
      <c r="Y35" s="111"/>
      <c r="Z35" s="112"/>
      <c r="AA35" s="113"/>
      <c r="AB35" s="111"/>
      <c r="AC35" s="111"/>
      <c r="AD35" s="112"/>
      <c r="AE35" s="113"/>
      <c r="AF35" s="111"/>
      <c r="AG35" s="111"/>
      <c r="AH35" s="111"/>
      <c r="AI35" s="112"/>
      <c r="AJ35" s="114"/>
      <c r="AL35" s="210"/>
    </row>
    <row r="36" spans="1:38" ht="11.25" hidden="1">
      <c r="A36" s="104"/>
      <c r="B36" s="196"/>
      <c r="C36" s="106"/>
      <c r="D36" s="107"/>
      <c r="E36" s="107"/>
      <c r="F36" s="107"/>
      <c r="G36" s="108"/>
      <c r="H36" s="109"/>
      <c r="I36" s="107"/>
      <c r="J36" s="107"/>
      <c r="K36" s="107"/>
      <c r="L36" s="108"/>
      <c r="M36" s="109"/>
      <c r="N36" s="107"/>
      <c r="O36" s="107"/>
      <c r="P36" s="107"/>
      <c r="Q36" s="108"/>
      <c r="R36" s="109"/>
      <c r="S36" s="107"/>
      <c r="T36" s="107"/>
      <c r="U36" s="107"/>
      <c r="V36" s="108"/>
      <c r="W36" s="110"/>
      <c r="X36" s="111"/>
      <c r="Y36" s="111"/>
      <c r="Z36" s="112"/>
      <c r="AA36" s="113"/>
      <c r="AB36" s="111"/>
      <c r="AC36" s="111"/>
      <c r="AD36" s="112"/>
      <c r="AE36" s="113"/>
      <c r="AF36" s="111"/>
      <c r="AG36" s="111"/>
      <c r="AH36" s="111"/>
      <c r="AI36" s="112"/>
      <c r="AJ36" s="114"/>
      <c r="AL36" s="210"/>
    </row>
    <row r="37" spans="1:38" ht="11.25" hidden="1">
      <c r="A37" s="104"/>
      <c r="B37" s="196"/>
      <c r="C37" s="106"/>
      <c r="D37" s="107"/>
      <c r="E37" s="107"/>
      <c r="F37" s="107"/>
      <c r="G37" s="108"/>
      <c r="H37" s="109"/>
      <c r="I37" s="107"/>
      <c r="J37" s="107"/>
      <c r="K37" s="107"/>
      <c r="L37" s="108"/>
      <c r="M37" s="109"/>
      <c r="N37" s="107"/>
      <c r="O37" s="107"/>
      <c r="P37" s="107"/>
      <c r="Q37" s="108"/>
      <c r="R37" s="109"/>
      <c r="S37" s="107"/>
      <c r="T37" s="107"/>
      <c r="U37" s="107"/>
      <c r="V37" s="108"/>
      <c r="W37" s="110"/>
      <c r="X37" s="111"/>
      <c r="Y37" s="111"/>
      <c r="Z37" s="112"/>
      <c r="AA37" s="113"/>
      <c r="AB37" s="111"/>
      <c r="AC37" s="111"/>
      <c r="AD37" s="112"/>
      <c r="AE37" s="113"/>
      <c r="AF37" s="111"/>
      <c r="AG37" s="111"/>
      <c r="AH37" s="111"/>
      <c r="AI37" s="112"/>
      <c r="AJ37" s="114"/>
      <c r="AL37" s="210"/>
    </row>
    <row r="38" spans="1:38" ht="11.25" hidden="1">
      <c r="A38" s="104"/>
      <c r="B38" s="196"/>
      <c r="C38" s="106"/>
      <c r="D38" s="107"/>
      <c r="E38" s="107"/>
      <c r="F38" s="107"/>
      <c r="G38" s="108"/>
      <c r="H38" s="109"/>
      <c r="I38" s="107"/>
      <c r="J38" s="107"/>
      <c r="K38" s="107"/>
      <c r="L38" s="108"/>
      <c r="M38" s="109"/>
      <c r="N38" s="107"/>
      <c r="O38" s="107"/>
      <c r="P38" s="107"/>
      <c r="Q38" s="108"/>
      <c r="R38" s="109"/>
      <c r="S38" s="107"/>
      <c r="T38" s="107"/>
      <c r="U38" s="107"/>
      <c r="V38" s="108"/>
      <c r="W38" s="110"/>
      <c r="X38" s="111"/>
      <c r="Y38" s="111"/>
      <c r="Z38" s="112"/>
      <c r="AA38" s="113"/>
      <c r="AB38" s="111"/>
      <c r="AC38" s="111"/>
      <c r="AD38" s="112"/>
      <c r="AE38" s="113"/>
      <c r="AF38" s="111"/>
      <c r="AG38" s="111"/>
      <c r="AH38" s="111"/>
      <c r="AI38" s="112"/>
      <c r="AJ38" s="114"/>
      <c r="AL38" s="210"/>
    </row>
    <row r="39" spans="1:38" ht="11.25" hidden="1">
      <c r="A39" s="104"/>
      <c r="B39" s="196"/>
      <c r="C39" s="106"/>
      <c r="D39" s="107"/>
      <c r="E39" s="107"/>
      <c r="F39" s="107"/>
      <c r="G39" s="108"/>
      <c r="H39" s="109"/>
      <c r="I39" s="107"/>
      <c r="J39" s="107"/>
      <c r="K39" s="107"/>
      <c r="L39" s="108"/>
      <c r="M39" s="109"/>
      <c r="N39" s="107"/>
      <c r="O39" s="107"/>
      <c r="P39" s="107"/>
      <c r="Q39" s="108"/>
      <c r="R39" s="109"/>
      <c r="S39" s="107"/>
      <c r="T39" s="107"/>
      <c r="U39" s="107"/>
      <c r="V39" s="108"/>
      <c r="W39" s="110"/>
      <c r="X39" s="111"/>
      <c r="Y39" s="111"/>
      <c r="Z39" s="112"/>
      <c r="AA39" s="113"/>
      <c r="AB39" s="111"/>
      <c r="AC39" s="111"/>
      <c r="AD39" s="112"/>
      <c r="AE39" s="113"/>
      <c r="AF39" s="111"/>
      <c r="AG39" s="111"/>
      <c r="AH39" s="111"/>
      <c r="AI39" s="112"/>
      <c r="AJ39" s="114"/>
      <c r="AL39" s="210"/>
    </row>
    <row r="40" spans="1:38" ht="11.25" hidden="1">
      <c r="A40" s="104"/>
      <c r="B40" s="196"/>
      <c r="C40" s="106"/>
      <c r="D40" s="107"/>
      <c r="E40" s="107"/>
      <c r="F40" s="107"/>
      <c r="G40" s="108"/>
      <c r="H40" s="109"/>
      <c r="I40" s="107"/>
      <c r="J40" s="107"/>
      <c r="K40" s="107"/>
      <c r="L40" s="108"/>
      <c r="M40" s="109"/>
      <c r="N40" s="107"/>
      <c r="O40" s="107"/>
      <c r="P40" s="107"/>
      <c r="Q40" s="108"/>
      <c r="R40" s="109"/>
      <c r="S40" s="107"/>
      <c r="T40" s="107"/>
      <c r="U40" s="107"/>
      <c r="V40" s="108"/>
      <c r="W40" s="110"/>
      <c r="X40" s="111"/>
      <c r="Y40" s="111"/>
      <c r="Z40" s="112"/>
      <c r="AA40" s="113"/>
      <c r="AB40" s="111"/>
      <c r="AC40" s="111"/>
      <c r="AD40" s="112"/>
      <c r="AE40" s="113"/>
      <c r="AF40" s="111"/>
      <c r="AG40" s="111"/>
      <c r="AH40" s="111"/>
      <c r="AI40" s="112"/>
      <c r="AJ40" s="114"/>
      <c r="AL40" s="210"/>
    </row>
    <row r="41" spans="1:38" ht="11.25" hidden="1">
      <c r="A41" s="104"/>
      <c r="B41" s="196"/>
      <c r="C41" s="106"/>
      <c r="D41" s="107"/>
      <c r="E41" s="107"/>
      <c r="F41" s="107"/>
      <c r="G41" s="108"/>
      <c r="H41" s="109"/>
      <c r="I41" s="107"/>
      <c r="J41" s="107"/>
      <c r="K41" s="107"/>
      <c r="L41" s="108"/>
      <c r="M41" s="109"/>
      <c r="N41" s="107"/>
      <c r="O41" s="107"/>
      <c r="P41" s="107"/>
      <c r="Q41" s="108"/>
      <c r="R41" s="109"/>
      <c r="S41" s="107"/>
      <c r="T41" s="107"/>
      <c r="U41" s="107"/>
      <c r="V41" s="108"/>
      <c r="W41" s="110"/>
      <c r="X41" s="111"/>
      <c r="Y41" s="111"/>
      <c r="Z41" s="112"/>
      <c r="AA41" s="113"/>
      <c r="AB41" s="111"/>
      <c r="AC41" s="111"/>
      <c r="AD41" s="112"/>
      <c r="AE41" s="113"/>
      <c r="AF41" s="111"/>
      <c r="AG41" s="111"/>
      <c r="AH41" s="111"/>
      <c r="AI41" s="112"/>
      <c r="AJ41" s="114"/>
      <c r="AL41" s="210"/>
    </row>
    <row r="42" spans="1:38" ht="11.25" hidden="1">
      <c r="A42" s="104"/>
      <c r="B42" s="196"/>
      <c r="C42" s="106"/>
      <c r="D42" s="107"/>
      <c r="E42" s="107"/>
      <c r="F42" s="107"/>
      <c r="G42" s="108"/>
      <c r="H42" s="109"/>
      <c r="I42" s="107"/>
      <c r="J42" s="107"/>
      <c r="K42" s="107"/>
      <c r="L42" s="108"/>
      <c r="M42" s="109"/>
      <c r="N42" s="107"/>
      <c r="O42" s="107"/>
      <c r="P42" s="107"/>
      <c r="Q42" s="108"/>
      <c r="R42" s="109"/>
      <c r="S42" s="107"/>
      <c r="T42" s="107"/>
      <c r="U42" s="107"/>
      <c r="V42" s="108"/>
      <c r="W42" s="110"/>
      <c r="X42" s="111"/>
      <c r="Y42" s="111"/>
      <c r="Z42" s="112"/>
      <c r="AA42" s="113"/>
      <c r="AB42" s="111"/>
      <c r="AC42" s="111"/>
      <c r="AD42" s="112"/>
      <c r="AE42" s="113"/>
      <c r="AF42" s="111"/>
      <c r="AG42" s="111"/>
      <c r="AH42" s="111"/>
      <c r="AI42" s="112"/>
      <c r="AJ42" s="114"/>
      <c r="AL42" s="210"/>
    </row>
    <row r="43" spans="1:38" ht="11.25" hidden="1">
      <c r="A43" s="104"/>
      <c r="B43" s="196"/>
      <c r="C43" s="106"/>
      <c r="D43" s="107"/>
      <c r="E43" s="107"/>
      <c r="F43" s="107"/>
      <c r="G43" s="108"/>
      <c r="H43" s="109"/>
      <c r="I43" s="107"/>
      <c r="J43" s="107"/>
      <c r="K43" s="107"/>
      <c r="L43" s="108"/>
      <c r="M43" s="109"/>
      <c r="N43" s="107"/>
      <c r="O43" s="107"/>
      <c r="P43" s="107"/>
      <c r="Q43" s="108"/>
      <c r="R43" s="109"/>
      <c r="S43" s="107"/>
      <c r="T43" s="107"/>
      <c r="U43" s="107"/>
      <c r="V43" s="108"/>
      <c r="W43" s="110"/>
      <c r="X43" s="111"/>
      <c r="Y43" s="111"/>
      <c r="Z43" s="112"/>
      <c r="AA43" s="113"/>
      <c r="AB43" s="111"/>
      <c r="AC43" s="111"/>
      <c r="AD43" s="112"/>
      <c r="AE43" s="113"/>
      <c r="AF43" s="111"/>
      <c r="AG43" s="111"/>
      <c r="AH43" s="111"/>
      <c r="AI43" s="112"/>
      <c r="AJ43" s="114"/>
      <c r="AL43" s="210"/>
    </row>
    <row r="44" spans="1:38" ht="11.25" hidden="1">
      <c r="A44" s="104"/>
      <c r="B44" s="196"/>
      <c r="C44" s="106"/>
      <c r="D44" s="107"/>
      <c r="E44" s="107"/>
      <c r="F44" s="107"/>
      <c r="G44" s="108"/>
      <c r="H44" s="109"/>
      <c r="I44" s="107"/>
      <c r="J44" s="107"/>
      <c r="K44" s="107"/>
      <c r="L44" s="108"/>
      <c r="M44" s="109"/>
      <c r="N44" s="107"/>
      <c r="O44" s="107"/>
      <c r="P44" s="107"/>
      <c r="Q44" s="108"/>
      <c r="R44" s="109"/>
      <c r="S44" s="107"/>
      <c r="T44" s="107"/>
      <c r="U44" s="107"/>
      <c r="V44" s="108"/>
      <c r="W44" s="110"/>
      <c r="X44" s="111"/>
      <c r="Y44" s="111"/>
      <c r="Z44" s="112"/>
      <c r="AA44" s="113"/>
      <c r="AB44" s="111"/>
      <c r="AC44" s="111"/>
      <c r="AD44" s="112"/>
      <c r="AE44" s="113"/>
      <c r="AF44" s="111"/>
      <c r="AG44" s="111"/>
      <c r="AH44" s="111"/>
      <c r="AI44" s="112"/>
      <c r="AJ44" s="114"/>
      <c r="AL44" s="210"/>
    </row>
    <row r="45" spans="1:38" ht="11.25" hidden="1">
      <c r="A45" s="104"/>
      <c r="B45" s="196"/>
      <c r="C45" s="106"/>
      <c r="D45" s="107"/>
      <c r="E45" s="107"/>
      <c r="F45" s="107"/>
      <c r="G45" s="108"/>
      <c r="H45" s="109"/>
      <c r="I45" s="107"/>
      <c r="J45" s="107"/>
      <c r="K45" s="107"/>
      <c r="L45" s="108"/>
      <c r="M45" s="109"/>
      <c r="N45" s="107"/>
      <c r="O45" s="107"/>
      <c r="P45" s="107"/>
      <c r="Q45" s="108"/>
      <c r="R45" s="109"/>
      <c r="S45" s="107"/>
      <c r="T45" s="107"/>
      <c r="U45" s="107"/>
      <c r="V45" s="108"/>
      <c r="W45" s="110"/>
      <c r="X45" s="111"/>
      <c r="Y45" s="111"/>
      <c r="Z45" s="112"/>
      <c r="AA45" s="113"/>
      <c r="AB45" s="111"/>
      <c r="AC45" s="111"/>
      <c r="AD45" s="112"/>
      <c r="AE45" s="113"/>
      <c r="AF45" s="111"/>
      <c r="AG45" s="111"/>
      <c r="AH45" s="111"/>
      <c r="AI45" s="112"/>
      <c r="AJ45" s="114"/>
      <c r="AL45" s="210"/>
    </row>
    <row r="46" spans="1:38" ht="11.25" hidden="1">
      <c r="A46" s="104"/>
      <c r="B46" s="196"/>
      <c r="C46" s="106"/>
      <c r="D46" s="107"/>
      <c r="E46" s="107"/>
      <c r="F46" s="107"/>
      <c r="G46" s="108"/>
      <c r="H46" s="109"/>
      <c r="I46" s="107"/>
      <c r="J46" s="107"/>
      <c r="K46" s="107"/>
      <c r="L46" s="108"/>
      <c r="M46" s="109"/>
      <c r="N46" s="107"/>
      <c r="O46" s="107"/>
      <c r="P46" s="107"/>
      <c r="Q46" s="108"/>
      <c r="R46" s="109"/>
      <c r="S46" s="107"/>
      <c r="T46" s="107"/>
      <c r="U46" s="107"/>
      <c r="V46" s="108"/>
      <c r="W46" s="110"/>
      <c r="X46" s="111"/>
      <c r="Y46" s="111"/>
      <c r="Z46" s="112"/>
      <c r="AA46" s="113"/>
      <c r="AB46" s="111"/>
      <c r="AC46" s="111"/>
      <c r="AD46" s="112"/>
      <c r="AE46" s="113"/>
      <c r="AF46" s="111"/>
      <c r="AG46" s="111"/>
      <c r="AH46" s="111"/>
      <c r="AI46" s="112"/>
      <c r="AJ46" s="114"/>
      <c r="AL46" s="210"/>
    </row>
    <row r="47" spans="1:38" ht="11.25" hidden="1">
      <c r="A47" s="104"/>
      <c r="B47" s="194"/>
      <c r="C47" s="106"/>
      <c r="D47" s="107"/>
      <c r="E47" s="107"/>
      <c r="F47" s="107"/>
      <c r="G47" s="108"/>
      <c r="H47" s="109"/>
      <c r="I47" s="107"/>
      <c r="J47" s="107"/>
      <c r="K47" s="107"/>
      <c r="L47" s="108"/>
      <c r="M47" s="109"/>
      <c r="N47" s="107"/>
      <c r="O47" s="107"/>
      <c r="P47" s="107"/>
      <c r="Q47" s="108"/>
      <c r="R47" s="109"/>
      <c r="S47" s="107"/>
      <c r="T47" s="107"/>
      <c r="U47" s="107"/>
      <c r="V47" s="108"/>
      <c r="W47" s="110"/>
      <c r="X47" s="111"/>
      <c r="Y47" s="111"/>
      <c r="Z47" s="112"/>
      <c r="AA47" s="113"/>
      <c r="AB47" s="111"/>
      <c r="AC47" s="111"/>
      <c r="AD47" s="112"/>
      <c r="AE47" s="113"/>
      <c r="AF47" s="111"/>
      <c r="AG47" s="111"/>
      <c r="AH47" s="111"/>
      <c r="AI47" s="112"/>
      <c r="AJ47" s="114"/>
      <c r="AL47" s="210"/>
    </row>
    <row r="48" spans="1:38" ht="10.5">
      <c r="A48" s="97" t="s">
        <v>45</v>
      </c>
      <c r="B48" s="119" t="s">
        <v>46</v>
      </c>
      <c r="C48" s="115">
        <f>SUM(C49:C54)</f>
        <v>16.33</v>
      </c>
      <c r="D48" s="115">
        <f aca="true" t="shared" si="6" ref="D48:AI48">SUM(D49:D54)</f>
        <v>0</v>
      </c>
      <c r="E48" s="115">
        <f t="shared" si="6"/>
        <v>0</v>
      </c>
      <c r="F48" s="115">
        <f t="shared" si="6"/>
        <v>0</v>
      </c>
      <c r="G48" s="115">
        <f t="shared" si="6"/>
        <v>0</v>
      </c>
      <c r="H48" s="115">
        <f t="shared" si="6"/>
        <v>17.095858325400002</v>
      </c>
      <c r="I48" s="115">
        <f t="shared" si="6"/>
        <v>0</v>
      </c>
      <c r="J48" s="115">
        <f t="shared" si="6"/>
        <v>0</v>
      </c>
      <c r="K48" s="115">
        <f t="shared" si="6"/>
        <v>0</v>
      </c>
      <c r="L48" s="115">
        <f t="shared" si="6"/>
        <v>0</v>
      </c>
      <c r="M48" s="115">
        <f t="shared" si="6"/>
        <v>-0.7658583254000002</v>
      </c>
      <c r="N48" s="115">
        <f t="shared" si="6"/>
        <v>0</v>
      </c>
      <c r="O48" s="115">
        <f t="shared" si="6"/>
        <v>0</v>
      </c>
      <c r="P48" s="115">
        <f t="shared" si="6"/>
        <v>0</v>
      </c>
      <c r="Q48" s="115">
        <f t="shared" si="6"/>
        <v>0</v>
      </c>
      <c r="R48" s="115">
        <f t="shared" si="6"/>
        <v>17.095858325400002</v>
      </c>
      <c r="S48" s="115">
        <f t="shared" si="6"/>
        <v>0</v>
      </c>
      <c r="T48" s="115">
        <f t="shared" si="6"/>
        <v>0</v>
      </c>
      <c r="U48" s="115">
        <f t="shared" si="6"/>
        <v>0</v>
      </c>
      <c r="V48" s="115">
        <f t="shared" si="6"/>
        <v>0</v>
      </c>
      <c r="W48" s="115">
        <f t="shared" si="6"/>
        <v>0</v>
      </c>
      <c r="X48" s="115">
        <f t="shared" si="6"/>
        <v>0</v>
      </c>
      <c r="Y48" s="115">
        <f t="shared" si="6"/>
        <v>0</v>
      </c>
      <c r="Z48" s="115">
        <f t="shared" si="6"/>
        <v>0</v>
      </c>
      <c r="AA48" s="115">
        <f t="shared" si="6"/>
        <v>0</v>
      </c>
      <c r="AB48" s="115">
        <f t="shared" si="6"/>
        <v>0</v>
      </c>
      <c r="AC48" s="115">
        <f t="shared" si="6"/>
        <v>0</v>
      </c>
      <c r="AD48" s="115">
        <f t="shared" si="6"/>
        <v>0</v>
      </c>
      <c r="AE48" s="115"/>
      <c r="AF48" s="115">
        <f t="shared" si="6"/>
        <v>75</v>
      </c>
      <c r="AG48" s="115">
        <f t="shared" si="6"/>
        <v>0</v>
      </c>
      <c r="AH48" s="115">
        <f t="shared" si="6"/>
        <v>0</v>
      </c>
      <c r="AI48" s="115">
        <f t="shared" si="6"/>
        <v>0</v>
      </c>
      <c r="AJ48" s="103"/>
      <c r="AL48" s="210"/>
    </row>
    <row r="49" spans="1:38" ht="51">
      <c r="A49" s="155" t="s">
        <v>27</v>
      </c>
      <c r="B49" s="262" t="s">
        <v>282</v>
      </c>
      <c r="C49" s="109">
        <v>4.27</v>
      </c>
      <c r="D49" s="225"/>
      <c r="E49" s="107"/>
      <c r="F49" s="107"/>
      <c r="G49" s="108"/>
      <c r="H49" s="109">
        <v>4.2700000026</v>
      </c>
      <c r="I49" s="107"/>
      <c r="J49" s="107"/>
      <c r="K49" s="107"/>
      <c r="L49" s="108"/>
      <c r="M49" s="109">
        <f>C49-H49</f>
        <v>-2.6000002151249646E-09</v>
      </c>
      <c r="N49" s="107"/>
      <c r="O49" s="107"/>
      <c r="P49" s="107"/>
      <c r="Q49" s="108"/>
      <c r="R49" s="109">
        <v>4.2700000026</v>
      </c>
      <c r="S49" s="107"/>
      <c r="T49" s="107"/>
      <c r="U49" s="107"/>
      <c r="V49" s="108"/>
      <c r="W49" s="110"/>
      <c r="X49" s="111"/>
      <c r="Y49" s="111"/>
      <c r="Z49" s="112"/>
      <c r="AA49" s="113"/>
      <c r="AB49" s="111"/>
      <c r="AC49" s="266" t="s">
        <v>286</v>
      </c>
      <c r="AD49" s="267" t="s">
        <v>287</v>
      </c>
      <c r="AE49" s="268">
        <v>2019</v>
      </c>
      <c r="AF49" s="266">
        <v>15</v>
      </c>
      <c r="AG49" s="266" t="s">
        <v>230</v>
      </c>
      <c r="AH49" s="266" t="s">
        <v>288</v>
      </c>
      <c r="AI49" s="112"/>
      <c r="AJ49" s="114"/>
      <c r="AL49" s="210"/>
    </row>
    <row r="50" spans="1:38" ht="51">
      <c r="A50" s="263" t="s">
        <v>31</v>
      </c>
      <c r="B50" s="264" t="s">
        <v>283</v>
      </c>
      <c r="C50" s="109">
        <v>4.27</v>
      </c>
      <c r="D50" s="225"/>
      <c r="E50" s="107"/>
      <c r="F50" s="107"/>
      <c r="G50" s="108"/>
      <c r="H50" s="109">
        <v>4.2700000026</v>
      </c>
      <c r="I50" s="107"/>
      <c r="J50" s="107"/>
      <c r="K50" s="107"/>
      <c r="L50" s="108"/>
      <c r="M50" s="109">
        <f>C50-H50</f>
        <v>-2.6000002151249646E-09</v>
      </c>
      <c r="N50" s="107"/>
      <c r="O50" s="107"/>
      <c r="P50" s="107"/>
      <c r="Q50" s="108"/>
      <c r="R50" s="109">
        <v>4.2700000026</v>
      </c>
      <c r="S50" s="107"/>
      <c r="T50" s="107"/>
      <c r="U50" s="107"/>
      <c r="V50" s="108"/>
      <c r="W50" s="110"/>
      <c r="X50" s="111"/>
      <c r="Y50" s="111"/>
      <c r="Z50" s="112"/>
      <c r="AA50" s="113"/>
      <c r="AB50" s="111"/>
      <c r="AC50" s="266" t="s">
        <v>289</v>
      </c>
      <c r="AD50" s="267" t="s">
        <v>287</v>
      </c>
      <c r="AE50" s="268">
        <v>2019</v>
      </c>
      <c r="AF50" s="266">
        <v>15</v>
      </c>
      <c r="AG50" s="266" t="s">
        <v>230</v>
      </c>
      <c r="AH50" s="266" t="s">
        <v>288</v>
      </c>
      <c r="AI50" s="112"/>
      <c r="AJ50" s="114"/>
      <c r="AL50" s="210"/>
    </row>
    <row r="51" spans="1:38" ht="25.5">
      <c r="A51" s="263" t="s">
        <v>32</v>
      </c>
      <c r="B51" s="264" t="s">
        <v>284</v>
      </c>
      <c r="C51" s="109">
        <v>6.9399999999999995</v>
      </c>
      <c r="D51" s="225"/>
      <c r="E51" s="107"/>
      <c r="F51" s="107"/>
      <c r="G51" s="108"/>
      <c r="H51" s="109">
        <v>7.705858323799999</v>
      </c>
      <c r="I51" s="107"/>
      <c r="J51" s="107"/>
      <c r="K51" s="107"/>
      <c r="L51" s="108"/>
      <c r="M51" s="109">
        <f>C51-H51</f>
        <v>-0.7658583237999999</v>
      </c>
      <c r="N51" s="107"/>
      <c r="O51" s="107"/>
      <c r="P51" s="107"/>
      <c r="Q51" s="108"/>
      <c r="R51" s="109">
        <v>7.705858323799999</v>
      </c>
      <c r="S51" s="107"/>
      <c r="T51" s="107"/>
      <c r="U51" s="107"/>
      <c r="V51" s="108"/>
      <c r="W51" s="110"/>
      <c r="X51" s="111"/>
      <c r="Y51" s="111"/>
      <c r="Z51" s="112"/>
      <c r="AA51" s="113"/>
      <c r="AB51" s="111"/>
      <c r="AC51" s="266" t="s">
        <v>290</v>
      </c>
      <c r="AD51" s="267" t="s">
        <v>291</v>
      </c>
      <c r="AE51" s="268">
        <v>2015</v>
      </c>
      <c r="AF51" s="266">
        <v>15</v>
      </c>
      <c r="AG51" s="266" t="s">
        <v>230</v>
      </c>
      <c r="AH51" s="266" t="s">
        <v>288</v>
      </c>
      <c r="AI51" s="112"/>
      <c r="AJ51" s="114"/>
      <c r="AL51" s="210"/>
    </row>
    <row r="52" spans="1:38" ht="38.25">
      <c r="A52" s="263" t="s">
        <v>33</v>
      </c>
      <c r="B52" s="264" t="s">
        <v>285</v>
      </c>
      <c r="C52" s="109">
        <v>0.85</v>
      </c>
      <c r="D52" s="225"/>
      <c r="E52" s="107"/>
      <c r="F52" s="107"/>
      <c r="G52" s="108"/>
      <c r="H52" s="109">
        <v>0.8499999963999999</v>
      </c>
      <c r="I52" s="107"/>
      <c r="J52" s="107"/>
      <c r="K52" s="107"/>
      <c r="L52" s="108"/>
      <c r="M52" s="109">
        <f>C52-H52</f>
        <v>3.6000000758207307E-09</v>
      </c>
      <c r="N52" s="107"/>
      <c r="O52" s="107"/>
      <c r="P52" s="107"/>
      <c r="Q52" s="108"/>
      <c r="R52" s="109">
        <v>0.8499999963999999</v>
      </c>
      <c r="S52" s="107"/>
      <c r="T52" s="107"/>
      <c r="U52" s="107"/>
      <c r="V52" s="108"/>
      <c r="W52" s="110"/>
      <c r="X52" s="111"/>
      <c r="Y52" s="111"/>
      <c r="Z52" s="112"/>
      <c r="AA52" s="113"/>
      <c r="AB52" s="111"/>
      <c r="AC52" s="266" t="s">
        <v>292</v>
      </c>
      <c r="AD52" s="267" t="s">
        <v>293</v>
      </c>
      <c r="AE52" s="268">
        <v>2016</v>
      </c>
      <c r="AF52" s="266">
        <v>15</v>
      </c>
      <c r="AG52" s="266" t="s">
        <v>230</v>
      </c>
      <c r="AH52" s="266" t="s">
        <v>288</v>
      </c>
      <c r="AI52" s="112"/>
      <c r="AJ52" s="114"/>
      <c r="AL52" s="210"/>
    </row>
    <row r="53" spans="1:38" ht="21">
      <c r="A53" s="104"/>
      <c r="B53" s="197"/>
      <c r="C53" s="106"/>
      <c r="D53" s="107"/>
      <c r="E53" s="107"/>
      <c r="F53" s="107"/>
      <c r="G53" s="108"/>
      <c r="H53" s="109"/>
      <c r="I53" s="107"/>
      <c r="J53" s="107"/>
      <c r="K53" s="107"/>
      <c r="L53" s="108"/>
      <c r="M53" s="109"/>
      <c r="N53" s="107"/>
      <c r="O53" s="107"/>
      <c r="P53" s="107"/>
      <c r="Q53" s="108"/>
      <c r="R53" s="109"/>
      <c r="S53" s="107"/>
      <c r="T53" s="107"/>
      <c r="U53" s="107"/>
      <c r="V53" s="108"/>
      <c r="W53" s="110"/>
      <c r="X53" s="111"/>
      <c r="Y53" s="111"/>
      <c r="Z53" s="112"/>
      <c r="AA53" s="113"/>
      <c r="AB53" s="111"/>
      <c r="AC53" s="266"/>
      <c r="AD53" s="267"/>
      <c r="AE53" s="268">
        <v>2017</v>
      </c>
      <c r="AF53" s="266">
        <v>15</v>
      </c>
      <c r="AG53" s="266" t="s">
        <v>230</v>
      </c>
      <c r="AH53" s="266" t="s">
        <v>288</v>
      </c>
      <c r="AI53" s="112"/>
      <c r="AJ53" s="114"/>
      <c r="AL53" s="210"/>
    </row>
    <row r="54" spans="1:38" ht="11.25">
      <c r="A54" s="104"/>
      <c r="B54" s="197"/>
      <c r="C54" s="106"/>
      <c r="D54" s="107"/>
      <c r="E54" s="107"/>
      <c r="F54" s="107"/>
      <c r="G54" s="108"/>
      <c r="H54" s="109"/>
      <c r="I54" s="107"/>
      <c r="J54" s="107"/>
      <c r="K54" s="107"/>
      <c r="L54" s="108"/>
      <c r="M54" s="109"/>
      <c r="N54" s="107"/>
      <c r="O54" s="107"/>
      <c r="P54" s="107"/>
      <c r="Q54" s="108"/>
      <c r="R54" s="109"/>
      <c r="S54" s="107"/>
      <c r="T54" s="107"/>
      <c r="U54" s="107"/>
      <c r="V54" s="108"/>
      <c r="W54" s="110"/>
      <c r="X54" s="111"/>
      <c r="Y54" s="111"/>
      <c r="Z54" s="112"/>
      <c r="AA54" s="113"/>
      <c r="AB54" s="111"/>
      <c r="AC54" s="111"/>
      <c r="AD54" s="112"/>
      <c r="AE54" s="113"/>
      <c r="AF54" s="111"/>
      <c r="AG54" s="111"/>
      <c r="AH54" s="111"/>
      <c r="AI54" s="112"/>
      <c r="AJ54" s="114"/>
      <c r="AL54" s="210"/>
    </row>
    <row r="55" spans="1:36" ht="10.5">
      <c r="A55" s="341" t="s">
        <v>47</v>
      </c>
      <c r="B55" s="342"/>
      <c r="C55" s="106"/>
      <c r="D55" s="107"/>
      <c r="E55" s="107"/>
      <c r="F55" s="107"/>
      <c r="G55" s="108"/>
      <c r="H55" s="118"/>
      <c r="I55" s="116"/>
      <c r="J55" s="116"/>
      <c r="K55" s="116"/>
      <c r="L55" s="117"/>
      <c r="M55" s="118"/>
      <c r="N55" s="116"/>
      <c r="O55" s="116"/>
      <c r="P55" s="116"/>
      <c r="Q55" s="117"/>
      <c r="R55" s="118"/>
      <c r="S55" s="116"/>
      <c r="T55" s="116"/>
      <c r="U55" s="116"/>
      <c r="V55" s="117"/>
      <c r="W55" s="99"/>
      <c r="X55" s="100"/>
      <c r="Y55" s="100"/>
      <c r="Z55" s="101"/>
      <c r="AA55" s="102"/>
      <c r="AB55" s="100"/>
      <c r="AC55" s="100"/>
      <c r="AD55" s="101"/>
      <c r="AE55" s="102"/>
      <c r="AF55" s="100"/>
      <c r="AG55" s="100"/>
      <c r="AH55" s="100"/>
      <c r="AI55" s="101"/>
      <c r="AJ55" s="103"/>
    </row>
    <row r="56" spans="1:36" ht="21">
      <c r="A56" s="97"/>
      <c r="B56" s="98" t="s">
        <v>141</v>
      </c>
      <c r="C56" s="106"/>
      <c r="D56" s="107"/>
      <c r="E56" s="107"/>
      <c r="F56" s="107"/>
      <c r="G56" s="108"/>
      <c r="H56" s="118"/>
      <c r="I56" s="116"/>
      <c r="J56" s="116"/>
      <c r="K56" s="116"/>
      <c r="L56" s="117"/>
      <c r="M56" s="118"/>
      <c r="N56" s="116"/>
      <c r="O56" s="116"/>
      <c r="P56" s="116"/>
      <c r="Q56" s="117"/>
      <c r="R56" s="118"/>
      <c r="S56" s="116"/>
      <c r="T56" s="116"/>
      <c r="U56" s="116"/>
      <c r="V56" s="117"/>
      <c r="W56" s="99"/>
      <c r="X56" s="100"/>
      <c r="Y56" s="100"/>
      <c r="Z56" s="101"/>
      <c r="AA56" s="102"/>
      <c r="AB56" s="100"/>
      <c r="AC56" s="100"/>
      <c r="AD56" s="101"/>
      <c r="AE56" s="102"/>
      <c r="AF56" s="100"/>
      <c r="AG56" s="100"/>
      <c r="AH56" s="100"/>
      <c r="AI56" s="101"/>
      <c r="AJ56" s="103"/>
    </row>
    <row r="57" spans="1:36" ht="10.5">
      <c r="A57" s="104" t="s">
        <v>27</v>
      </c>
      <c r="B57" s="105" t="s">
        <v>38</v>
      </c>
      <c r="C57" s="106"/>
      <c r="D57" s="107"/>
      <c r="E57" s="107"/>
      <c r="F57" s="107"/>
      <c r="G57" s="108"/>
      <c r="H57" s="109"/>
      <c r="I57" s="107"/>
      <c r="J57" s="107"/>
      <c r="K57" s="107"/>
      <c r="L57" s="108"/>
      <c r="M57" s="109"/>
      <c r="N57" s="107"/>
      <c r="O57" s="107"/>
      <c r="P57" s="107"/>
      <c r="Q57" s="108"/>
      <c r="R57" s="109"/>
      <c r="S57" s="107"/>
      <c r="T57" s="107"/>
      <c r="U57" s="107"/>
      <c r="V57" s="108"/>
      <c r="W57" s="110"/>
      <c r="X57" s="111"/>
      <c r="Y57" s="111"/>
      <c r="Z57" s="112"/>
      <c r="AA57" s="113"/>
      <c r="AB57" s="111"/>
      <c r="AC57" s="111"/>
      <c r="AD57" s="112"/>
      <c r="AE57" s="113"/>
      <c r="AF57" s="111"/>
      <c r="AG57" s="111"/>
      <c r="AH57" s="111"/>
      <c r="AI57" s="112"/>
      <c r="AJ57" s="114"/>
    </row>
    <row r="58" spans="1:36" ht="10.5">
      <c r="A58" s="104" t="s">
        <v>31</v>
      </c>
      <c r="B58" s="105" t="s">
        <v>39</v>
      </c>
      <c r="C58" s="106"/>
      <c r="D58" s="107"/>
      <c r="E58" s="107"/>
      <c r="F58" s="107"/>
      <c r="G58" s="108"/>
      <c r="H58" s="109"/>
      <c r="I58" s="107"/>
      <c r="J58" s="107"/>
      <c r="K58" s="107"/>
      <c r="L58" s="108"/>
      <c r="M58" s="109"/>
      <c r="N58" s="107"/>
      <c r="O58" s="107"/>
      <c r="P58" s="107"/>
      <c r="Q58" s="108"/>
      <c r="R58" s="109"/>
      <c r="S58" s="107"/>
      <c r="T58" s="107"/>
      <c r="U58" s="107"/>
      <c r="V58" s="108"/>
      <c r="W58" s="110"/>
      <c r="X58" s="111"/>
      <c r="Y58" s="111"/>
      <c r="Z58" s="112"/>
      <c r="AA58" s="113"/>
      <c r="AB58" s="111"/>
      <c r="AC58" s="111"/>
      <c r="AD58" s="112"/>
      <c r="AE58" s="113"/>
      <c r="AF58" s="111"/>
      <c r="AG58" s="111"/>
      <c r="AH58" s="111"/>
      <c r="AI58" s="112"/>
      <c r="AJ58" s="114"/>
    </row>
    <row r="59" spans="1:36" ht="11.25" thickBot="1">
      <c r="A59" s="120" t="s">
        <v>40</v>
      </c>
      <c r="B59" s="121"/>
      <c r="C59" s="122"/>
      <c r="D59" s="123"/>
      <c r="E59" s="123"/>
      <c r="F59" s="123"/>
      <c r="G59" s="124"/>
      <c r="H59" s="125"/>
      <c r="I59" s="123"/>
      <c r="J59" s="123"/>
      <c r="K59" s="123"/>
      <c r="L59" s="124"/>
      <c r="M59" s="125"/>
      <c r="N59" s="123"/>
      <c r="O59" s="123"/>
      <c r="P59" s="123"/>
      <c r="Q59" s="124"/>
      <c r="R59" s="125"/>
      <c r="S59" s="123"/>
      <c r="T59" s="123"/>
      <c r="U59" s="123"/>
      <c r="V59" s="124"/>
      <c r="W59" s="126"/>
      <c r="X59" s="127"/>
      <c r="Y59" s="127"/>
      <c r="Z59" s="128"/>
      <c r="AA59" s="129"/>
      <c r="AB59" s="127"/>
      <c r="AC59" s="127"/>
      <c r="AD59" s="128"/>
      <c r="AE59" s="129"/>
      <c r="AF59" s="127"/>
      <c r="AG59" s="127"/>
      <c r="AH59" s="127"/>
      <c r="AI59" s="128"/>
      <c r="AJ59" s="130"/>
    </row>
    <row r="60" spans="1:36" ht="10.5">
      <c r="A60" s="131"/>
      <c r="B60" s="132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</row>
    <row r="61" spans="1:2" ht="10.5">
      <c r="A61" s="29" t="s">
        <v>49</v>
      </c>
      <c r="B61" s="10" t="s">
        <v>142</v>
      </c>
    </row>
    <row r="62" spans="1:2" ht="10.5">
      <c r="A62" s="29" t="s">
        <v>51</v>
      </c>
      <c r="B62" s="10" t="s">
        <v>143</v>
      </c>
    </row>
    <row r="63" ht="10.5">
      <c r="A63" s="29"/>
    </row>
  </sheetData>
  <sheetProtection/>
  <mergeCells count="15">
    <mergeCell ref="A55:B55"/>
    <mergeCell ref="R9:V10"/>
    <mergeCell ref="W9:AJ9"/>
    <mergeCell ref="W10:Z10"/>
    <mergeCell ref="AA10:AD10"/>
    <mergeCell ref="I17:I20"/>
    <mergeCell ref="S17:S20"/>
    <mergeCell ref="AA1:AJ1"/>
    <mergeCell ref="AE10:AI10"/>
    <mergeCell ref="AJ10:AJ11"/>
    <mergeCell ref="A9:A11"/>
    <mergeCell ref="B9:B11"/>
    <mergeCell ref="C9:G10"/>
    <mergeCell ref="H9:L10"/>
    <mergeCell ref="M9:Q10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8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="145" zoomScaleNormal="120" zoomScaleSheetLayoutView="145" zoomScalePageLayoutView="0" workbookViewId="0" topLeftCell="A1">
      <selection activeCell="M8" sqref="M8"/>
    </sheetView>
  </sheetViews>
  <sheetFormatPr defaultColWidth="0.875" defaultRowHeight="12.75"/>
  <cols>
    <col min="1" max="1" width="5.125" style="1" customWidth="1"/>
    <col min="2" max="2" width="29.875" style="1" customWidth="1"/>
    <col min="3" max="4" width="8.00390625" style="1" customWidth="1"/>
    <col min="5" max="6" width="7.75390625" style="1" customWidth="1"/>
    <col min="7" max="7" width="7.625" style="1" customWidth="1"/>
    <col min="8" max="8" width="7.875" style="1" customWidth="1"/>
    <col min="9" max="10" width="8.00390625" style="1" customWidth="1"/>
    <col min="11" max="11" width="7.625" style="1" customWidth="1"/>
    <col min="12" max="12" width="7.75390625" style="1" customWidth="1"/>
    <col min="13" max="13" width="21.75390625" style="1" customWidth="1"/>
    <col min="14" max="14" width="9.25390625" style="1" customWidth="1"/>
    <col min="15" max="16384" width="0.875" style="1" customWidth="1"/>
  </cols>
  <sheetData>
    <row r="1" ht="9.75" customHeight="1">
      <c r="M1" s="5" t="s">
        <v>56</v>
      </c>
    </row>
    <row r="2" ht="9.75" customHeight="1">
      <c r="M2" s="5" t="s">
        <v>57</v>
      </c>
    </row>
    <row r="3" ht="9.75" customHeight="1">
      <c r="M3" s="5" t="s">
        <v>58</v>
      </c>
    </row>
    <row r="4" spans="1:13" s="13" customFormat="1" ht="14.25" customHeight="1">
      <c r="A4" s="351" t="s">
        <v>59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</row>
    <row r="5" spans="1:13" s="13" customFormat="1" ht="14.25" customHeight="1">
      <c r="A5" s="352" t="s">
        <v>278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</row>
    <row r="6" ht="23.25" customHeight="1">
      <c r="M6" s="3"/>
    </row>
    <row r="7" ht="12.75">
      <c r="M7" s="4" t="s">
        <v>1</v>
      </c>
    </row>
    <row r="8" ht="18.75" customHeight="1">
      <c r="M8" s="5" t="s">
        <v>295</v>
      </c>
    </row>
    <row r="9" spans="3:13" ht="18.75" customHeight="1">
      <c r="C9" s="12"/>
      <c r="D9" s="12"/>
      <c r="M9" s="6" t="s">
        <v>2</v>
      </c>
    </row>
    <row r="10" ht="12.75">
      <c r="M10" s="7" t="s">
        <v>274</v>
      </c>
    </row>
    <row r="11" spans="3:12" ht="15.75" customHeight="1"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3" ht="10.5" customHeight="1">
      <c r="A12" s="353" t="s">
        <v>3</v>
      </c>
      <c r="B12" s="353" t="s">
        <v>60</v>
      </c>
      <c r="C12" s="353" t="s">
        <v>223</v>
      </c>
      <c r="D12" s="353"/>
      <c r="E12" s="353"/>
      <c r="F12" s="353"/>
      <c r="G12" s="353"/>
      <c r="H12" s="353"/>
      <c r="I12" s="353"/>
      <c r="J12" s="353"/>
      <c r="K12" s="353"/>
      <c r="L12" s="353"/>
      <c r="M12" s="353" t="s">
        <v>10</v>
      </c>
    </row>
    <row r="13" spans="1:13" ht="10.5" customHeight="1">
      <c r="A13" s="353"/>
      <c r="B13" s="353"/>
      <c r="C13" s="349" t="s">
        <v>11</v>
      </c>
      <c r="D13" s="349"/>
      <c r="E13" s="349" t="s">
        <v>12</v>
      </c>
      <c r="F13" s="349"/>
      <c r="G13" s="349" t="s">
        <v>13</v>
      </c>
      <c r="H13" s="349"/>
      <c r="I13" s="349" t="s">
        <v>14</v>
      </c>
      <c r="J13" s="349"/>
      <c r="K13" s="349" t="s">
        <v>15</v>
      </c>
      <c r="L13" s="349"/>
      <c r="M13" s="353"/>
    </row>
    <row r="14" spans="1:13" ht="10.5" customHeight="1">
      <c r="A14" s="353"/>
      <c r="B14" s="353"/>
      <c r="C14" s="201" t="s">
        <v>61</v>
      </c>
      <c r="D14" s="201" t="s">
        <v>62</v>
      </c>
      <c r="E14" s="201" t="s">
        <v>21</v>
      </c>
      <c r="F14" s="201" t="s">
        <v>22</v>
      </c>
      <c r="G14" s="201" t="s">
        <v>21</v>
      </c>
      <c r="H14" s="201" t="s">
        <v>22</v>
      </c>
      <c r="I14" s="201" t="s">
        <v>21</v>
      </c>
      <c r="J14" s="201" t="s">
        <v>22</v>
      </c>
      <c r="K14" s="201" t="s">
        <v>21</v>
      </c>
      <c r="L14" s="201" t="s">
        <v>22</v>
      </c>
      <c r="M14" s="353"/>
    </row>
    <row r="15" spans="1:13" ht="10.5" customHeight="1">
      <c r="A15" s="14" t="s">
        <v>27</v>
      </c>
      <c r="B15" s="15" t="s">
        <v>63</v>
      </c>
      <c r="C15" s="16">
        <f>C16+C23+C27+C28+C30</f>
        <v>16.33</v>
      </c>
      <c r="D15" s="16">
        <f aca="true" t="shared" si="0" ref="D15:L15">D16+D23+D27+D28+D30</f>
        <v>17.095858325400002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  <c r="I15" s="16">
        <f t="shared" si="0"/>
        <v>4.08</v>
      </c>
      <c r="J15" s="16">
        <f t="shared" si="0"/>
        <v>3.5</v>
      </c>
      <c r="K15" s="16">
        <f t="shared" si="0"/>
        <v>12.249999999999998</v>
      </c>
      <c r="L15" s="16">
        <f t="shared" si="0"/>
        <v>13.5958583254</v>
      </c>
      <c r="M15" s="17" t="s">
        <v>53</v>
      </c>
    </row>
    <row r="16" spans="1:14" ht="10.5" customHeight="1">
      <c r="A16" s="14" t="s">
        <v>64</v>
      </c>
      <c r="B16" s="15" t="s">
        <v>65</v>
      </c>
      <c r="C16" s="18">
        <f>C17+C18+C19+C22</f>
        <v>16.33</v>
      </c>
      <c r="D16" s="18">
        <f aca="true" t="shared" si="1" ref="D16:L16">D17+D18+D19+D22</f>
        <v>17.095858325400002</v>
      </c>
      <c r="E16" s="18">
        <f t="shared" si="1"/>
        <v>0</v>
      </c>
      <c r="F16" s="18">
        <f t="shared" si="1"/>
        <v>0</v>
      </c>
      <c r="G16" s="18">
        <f t="shared" si="1"/>
        <v>0</v>
      </c>
      <c r="H16" s="18">
        <f t="shared" si="1"/>
        <v>0</v>
      </c>
      <c r="I16" s="18">
        <f t="shared" si="1"/>
        <v>4.08</v>
      </c>
      <c r="J16" s="18">
        <f t="shared" si="1"/>
        <v>3.5</v>
      </c>
      <c r="K16" s="18">
        <f t="shared" si="1"/>
        <v>12.249999999999998</v>
      </c>
      <c r="L16" s="18">
        <f t="shared" si="1"/>
        <v>13.5958583254</v>
      </c>
      <c r="M16" s="17" t="s">
        <v>53</v>
      </c>
      <c r="N16" s="30"/>
    </row>
    <row r="17" spans="1:14" ht="21.75" customHeight="1">
      <c r="A17" s="14" t="s">
        <v>66</v>
      </c>
      <c r="B17" s="15" t="s">
        <v>67</v>
      </c>
      <c r="C17" s="19">
        <f>E17+G17+I17+K17</f>
        <v>16.33</v>
      </c>
      <c r="D17" s="19">
        <f>F17+H17+J17+L17</f>
        <v>17.095858325400002</v>
      </c>
      <c r="E17" s="19"/>
      <c r="F17" s="19"/>
      <c r="G17" s="19"/>
      <c r="H17" s="19"/>
      <c r="I17" s="19">
        <v>4.08</v>
      </c>
      <c r="J17" s="19">
        <v>3.5</v>
      </c>
      <c r="K17" s="19">
        <v>12.249999999999998</v>
      </c>
      <c r="L17" s="19">
        <v>13.5958583254</v>
      </c>
      <c r="M17" s="17" t="s">
        <v>53</v>
      </c>
      <c r="N17" s="30"/>
    </row>
    <row r="18" spans="1:13" ht="10.5" customHeight="1">
      <c r="A18" s="14" t="s">
        <v>68</v>
      </c>
      <c r="B18" s="15" t="s">
        <v>69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</row>
    <row r="19" spans="1:13" ht="21.75" customHeight="1">
      <c r="A19" s="14" t="s">
        <v>70</v>
      </c>
      <c r="B19" s="15" t="s">
        <v>71</v>
      </c>
      <c r="C19" s="19">
        <f>C20+C21</f>
        <v>0</v>
      </c>
      <c r="D19" s="19">
        <f aca="true" t="shared" si="2" ref="D19:L19">D20+D21</f>
        <v>0</v>
      </c>
      <c r="E19" s="19">
        <f t="shared" si="2"/>
        <v>0</v>
      </c>
      <c r="F19" s="19">
        <f t="shared" si="2"/>
        <v>0</v>
      </c>
      <c r="G19" s="19">
        <f t="shared" si="2"/>
        <v>0</v>
      </c>
      <c r="H19" s="19">
        <f t="shared" si="2"/>
        <v>0</v>
      </c>
      <c r="I19" s="19">
        <f t="shared" si="2"/>
        <v>0</v>
      </c>
      <c r="J19" s="19">
        <f t="shared" si="2"/>
        <v>0</v>
      </c>
      <c r="K19" s="19">
        <f t="shared" si="2"/>
        <v>0</v>
      </c>
      <c r="L19" s="19">
        <f t="shared" si="2"/>
        <v>0</v>
      </c>
      <c r="M19" s="20"/>
    </row>
    <row r="20" spans="1:13" ht="21.75" customHeight="1">
      <c r="A20" s="14" t="s">
        <v>72</v>
      </c>
      <c r="B20" s="15" t="s">
        <v>73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ht="22.5" customHeight="1">
      <c r="A21" s="14" t="s">
        <v>74</v>
      </c>
      <c r="B21" s="15" t="s">
        <v>75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</row>
    <row r="22" spans="1:13" ht="10.5" customHeight="1">
      <c r="A22" s="14" t="s">
        <v>76</v>
      </c>
      <c r="B22" s="15" t="s">
        <v>77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</row>
    <row r="23" spans="1:13" ht="10.5" customHeight="1">
      <c r="A23" s="14" t="s">
        <v>78</v>
      </c>
      <c r="B23" s="15" t="s">
        <v>79</v>
      </c>
      <c r="C23" s="21">
        <f>C24+C25+C26</f>
        <v>0</v>
      </c>
      <c r="D23" s="21">
        <f>D24+D25+D26</f>
        <v>0</v>
      </c>
      <c r="E23" s="21">
        <f aca="true" t="shared" si="3" ref="E23:L23">E24+E25+E26</f>
        <v>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1">
        <f t="shared" si="3"/>
        <v>0</v>
      </c>
      <c r="M23" s="17" t="s">
        <v>53</v>
      </c>
    </row>
    <row r="24" spans="1:14" ht="10.5" customHeight="1">
      <c r="A24" s="14" t="s">
        <v>80</v>
      </c>
      <c r="B24" s="15" t="s">
        <v>81</v>
      </c>
      <c r="C24" s="19"/>
      <c r="D24" s="19"/>
      <c r="E24" s="19"/>
      <c r="F24" s="30"/>
      <c r="G24" s="19"/>
      <c r="H24" s="19"/>
      <c r="I24" s="19"/>
      <c r="J24" s="9"/>
      <c r="K24" s="19"/>
      <c r="L24" s="19"/>
      <c r="M24" s="17" t="s">
        <v>53</v>
      </c>
      <c r="N24" s="30"/>
    </row>
    <row r="25" spans="1:13" ht="10.5" customHeight="1">
      <c r="A25" s="14" t="s">
        <v>82</v>
      </c>
      <c r="B25" s="15" t="s">
        <v>83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1:13" ht="21.75" customHeight="1">
      <c r="A26" s="14" t="s">
        <v>84</v>
      </c>
      <c r="B26" s="15" t="s">
        <v>85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</row>
    <row r="27" spans="1:13" ht="10.5" customHeight="1">
      <c r="A27" s="14" t="s">
        <v>86</v>
      </c>
      <c r="B27" s="15" t="s">
        <v>87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</row>
    <row r="28" spans="1:13" ht="10.5" customHeight="1">
      <c r="A28" s="14" t="s">
        <v>88</v>
      </c>
      <c r="B28" s="15" t="s">
        <v>89</v>
      </c>
      <c r="C28" s="19">
        <f>E28+G28+I28+K28</f>
        <v>0</v>
      </c>
      <c r="D28" s="19">
        <f>F28+H28+J28+L28</f>
        <v>0</v>
      </c>
      <c r="E28" s="19"/>
      <c r="F28" s="19"/>
      <c r="G28" s="19"/>
      <c r="H28" s="19"/>
      <c r="I28" s="19"/>
      <c r="J28" s="19"/>
      <c r="K28" s="19"/>
      <c r="L28" s="19"/>
      <c r="M28" s="20"/>
    </row>
    <row r="29" spans="1:13" ht="10.5" customHeight="1">
      <c r="A29" s="14" t="s">
        <v>90</v>
      </c>
      <c r="B29" s="15" t="s">
        <v>91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0.5" customHeight="1">
      <c r="A30" s="14" t="s">
        <v>92</v>
      </c>
      <c r="B30" s="15" t="s">
        <v>93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0.5" customHeight="1">
      <c r="A31" s="14" t="s">
        <v>94</v>
      </c>
      <c r="B31" s="15" t="s">
        <v>95</v>
      </c>
      <c r="C31" s="19">
        <f>SUM(C32:C38)</f>
        <v>0</v>
      </c>
      <c r="D31" s="19">
        <f aca="true" t="shared" si="4" ref="D31:L31">SUM(D32:D38)</f>
        <v>0</v>
      </c>
      <c r="E31" s="19">
        <f t="shared" si="4"/>
        <v>0</v>
      </c>
      <c r="F31" s="19">
        <f t="shared" si="4"/>
        <v>0</v>
      </c>
      <c r="G31" s="19">
        <f t="shared" si="4"/>
        <v>0</v>
      </c>
      <c r="H31" s="19">
        <f t="shared" si="4"/>
        <v>0</v>
      </c>
      <c r="I31" s="19">
        <f t="shared" si="4"/>
        <v>0</v>
      </c>
      <c r="J31" s="19">
        <f t="shared" si="4"/>
        <v>0</v>
      </c>
      <c r="K31" s="19">
        <f t="shared" si="4"/>
        <v>0</v>
      </c>
      <c r="L31" s="19">
        <f t="shared" si="4"/>
        <v>0</v>
      </c>
      <c r="M31" s="20"/>
    </row>
    <row r="32" spans="1:13" ht="10.5" customHeight="1">
      <c r="A32" s="14" t="s">
        <v>96</v>
      </c>
      <c r="B32" s="15" t="s">
        <v>97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</row>
    <row r="33" spans="1:13" ht="10.5" customHeight="1">
      <c r="A33" s="14" t="s">
        <v>98</v>
      </c>
      <c r="B33" s="15" t="s">
        <v>99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spans="1:13" ht="10.5" customHeight="1">
      <c r="A34" s="14" t="s">
        <v>100</v>
      </c>
      <c r="B34" s="15" t="s">
        <v>101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0"/>
    </row>
    <row r="35" spans="1:13" ht="10.5" customHeight="1">
      <c r="A35" s="14" t="s">
        <v>102</v>
      </c>
      <c r="B35" s="15" t="s">
        <v>103</v>
      </c>
      <c r="C35" s="19">
        <f>E35+G35+I35+K35</f>
        <v>0</v>
      </c>
      <c r="D35" s="19">
        <f>F35+H35+J35+L35</f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/>
    </row>
    <row r="36" spans="1:13" ht="10.5" customHeight="1">
      <c r="A36" s="14" t="s">
        <v>104</v>
      </c>
      <c r="B36" s="15" t="s">
        <v>105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</row>
    <row r="37" spans="1:13" ht="10.5" customHeight="1">
      <c r="A37" s="14" t="s">
        <v>106</v>
      </c>
      <c r="B37" s="15" t="s">
        <v>107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0"/>
    </row>
    <row r="38" spans="1:13" ht="10.5" customHeight="1">
      <c r="A38" s="14" t="s">
        <v>108</v>
      </c>
      <c r="B38" s="15" t="s">
        <v>109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</row>
    <row r="39" spans="1:13" s="12" customFormat="1" ht="10.5" customHeight="1">
      <c r="A39" s="22"/>
      <c r="B39" s="23" t="s">
        <v>110</v>
      </c>
      <c r="C39" s="21">
        <f>C31+C15</f>
        <v>16.33</v>
      </c>
      <c r="D39" s="21">
        <f aca="true" t="shared" si="5" ref="D39:L39">D31+D15</f>
        <v>17.095858325400002</v>
      </c>
      <c r="E39" s="21">
        <f t="shared" si="5"/>
        <v>0</v>
      </c>
      <c r="F39" s="21">
        <f t="shared" si="5"/>
        <v>0</v>
      </c>
      <c r="G39" s="21">
        <f t="shared" si="5"/>
        <v>0</v>
      </c>
      <c r="H39" s="21">
        <f t="shared" si="5"/>
        <v>0</v>
      </c>
      <c r="I39" s="21">
        <f t="shared" si="5"/>
        <v>4.08</v>
      </c>
      <c r="J39" s="21">
        <f t="shared" si="5"/>
        <v>3.5</v>
      </c>
      <c r="K39" s="21">
        <f t="shared" si="5"/>
        <v>12.249999999999998</v>
      </c>
      <c r="L39" s="21">
        <f t="shared" si="5"/>
        <v>13.5958583254</v>
      </c>
      <c r="M39" s="17" t="s">
        <v>53</v>
      </c>
    </row>
    <row r="40" spans="1:13" ht="10.5" customHeight="1">
      <c r="A40" s="14"/>
      <c r="B40" s="15" t="s">
        <v>111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0"/>
    </row>
    <row r="41" spans="1:13" ht="10.5" customHeight="1">
      <c r="A41" s="14"/>
      <c r="B41" s="24" t="s">
        <v>112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0"/>
    </row>
    <row r="42" spans="1:13" ht="10.5" customHeight="1">
      <c r="A42" s="14"/>
      <c r="B42" s="24" t="s">
        <v>113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0"/>
    </row>
    <row r="43" spans="1:13" ht="10.5" customHeight="1">
      <c r="A43" s="25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8"/>
    </row>
    <row r="44" spans="1:13" ht="10.5" customHeight="1">
      <c r="A44" s="25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8"/>
    </row>
    <row r="45" spans="1:2" s="10" customFormat="1" ht="13.5" customHeight="1">
      <c r="A45" s="29" t="s">
        <v>49</v>
      </c>
      <c r="B45" s="10" t="s">
        <v>114</v>
      </c>
    </row>
    <row r="46" spans="1:2" s="10" customFormat="1" ht="10.5">
      <c r="A46" s="29" t="s">
        <v>51</v>
      </c>
      <c r="B46" s="10" t="s">
        <v>54</v>
      </c>
    </row>
    <row r="47" spans="1:13" ht="27.75" customHeight="1">
      <c r="A47" s="11" t="s">
        <v>53</v>
      </c>
      <c r="B47" s="350" t="s">
        <v>224</v>
      </c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</row>
  </sheetData>
  <sheetProtection/>
  <mergeCells count="12">
    <mergeCell ref="K13:L13"/>
    <mergeCell ref="B47:M47"/>
    <mergeCell ref="A4:M4"/>
    <mergeCell ref="A5:M5"/>
    <mergeCell ref="A12:A14"/>
    <mergeCell ref="B12:B14"/>
    <mergeCell ref="C12:L12"/>
    <mergeCell ref="M12:M14"/>
    <mergeCell ref="C13:D13"/>
    <mergeCell ref="E13:F13"/>
    <mergeCell ref="G13:H13"/>
    <mergeCell ref="I13:J13"/>
  </mergeCells>
  <printOptions/>
  <pageMargins left="0.7874015748031497" right="0.2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V18"/>
  <sheetViews>
    <sheetView view="pageBreakPreview" zoomScale="115" zoomScaleNormal="120" zoomScaleSheetLayoutView="115" zoomScalePageLayoutView="0" workbookViewId="0" topLeftCell="A2">
      <selection activeCell="V6" sqref="V6"/>
    </sheetView>
  </sheetViews>
  <sheetFormatPr defaultColWidth="0.875" defaultRowHeight="12.75"/>
  <cols>
    <col min="1" max="1" width="4.125" style="1" customWidth="1"/>
    <col min="2" max="2" width="41.25390625" style="1" customWidth="1"/>
    <col min="3" max="3" width="5.875" style="1" customWidth="1"/>
    <col min="4" max="4" width="5.625" style="1" customWidth="1"/>
    <col min="5" max="5" width="5.75390625" style="1" customWidth="1"/>
    <col min="6" max="6" width="7.125" style="1" customWidth="1"/>
    <col min="7" max="7" width="7.00390625" style="1" customWidth="1"/>
    <col min="8" max="8" width="5.875" style="1" customWidth="1"/>
    <col min="9" max="9" width="5.75390625" style="1" customWidth="1"/>
    <col min="10" max="10" width="5.625" style="1" customWidth="1"/>
    <col min="11" max="12" width="5.75390625" style="1" customWidth="1"/>
    <col min="13" max="13" width="5.875" style="1" customWidth="1"/>
    <col min="14" max="17" width="5.75390625" style="1" customWidth="1"/>
    <col min="18" max="18" width="6.00390625" style="1" customWidth="1"/>
    <col min="19" max="19" width="5.75390625" style="1" customWidth="1"/>
    <col min="20" max="20" width="5.875" style="1" customWidth="1"/>
    <col min="21" max="21" width="5.75390625" style="1" customWidth="1"/>
    <col min="22" max="22" width="5.625" style="1" customWidth="1"/>
    <col min="23" max="16384" width="0.875" style="1" customWidth="1"/>
  </cols>
  <sheetData>
    <row r="1" spans="19:22" s="134" customFormat="1" ht="35.25" customHeight="1">
      <c r="S1" s="358" t="s">
        <v>144</v>
      </c>
      <c r="T1" s="358"/>
      <c r="U1" s="358"/>
      <c r="V1" s="358"/>
    </row>
    <row r="3" spans="1:22" s="13" customFormat="1" ht="15.75">
      <c r="A3" s="294" t="s">
        <v>234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</row>
    <row r="5" spans="19:22" s="134" customFormat="1" ht="24.75" customHeight="1">
      <c r="S5" s="135"/>
      <c r="T5" s="136"/>
      <c r="U5" s="136"/>
      <c r="V5" s="7" t="s">
        <v>1</v>
      </c>
    </row>
    <row r="6" spans="19:22" s="134" customFormat="1" ht="21" customHeight="1">
      <c r="S6" s="137"/>
      <c r="T6" s="137"/>
      <c r="U6" s="137"/>
      <c r="V6" s="5" t="s">
        <v>295</v>
      </c>
    </row>
    <row r="7" spans="19:22" s="134" customFormat="1" ht="21" customHeight="1">
      <c r="S7" s="138"/>
      <c r="T7" s="138"/>
      <c r="U7" s="138"/>
      <c r="V7" s="6" t="s">
        <v>2</v>
      </c>
    </row>
    <row r="8" spans="19:22" s="69" customFormat="1" ht="12.75">
      <c r="S8" s="139"/>
      <c r="T8" s="140"/>
      <c r="U8" s="140"/>
      <c r="V8" s="7" t="s">
        <v>274</v>
      </c>
    </row>
    <row r="9" spans="19:22" s="69" customFormat="1" ht="12.75">
      <c r="S9" s="72"/>
      <c r="T9" s="72"/>
      <c r="U9" s="72"/>
      <c r="V9" s="72"/>
    </row>
    <row r="10" ht="12" thickBot="1"/>
    <row r="11" spans="1:22" s="10" customFormat="1" ht="10.5" customHeight="1">
      <c r="A11" s="336" t="s">
        <v>145</v>
      </c>
      <c r="B11" s="360" t="s">
        <v>146</v>
      </c>
      <c r="C11" s="362" t="s">
        <v>147</v>
      </c>
      <c r="D11" s="363"/>
      <c r="E11" s="363"/>
      <c r="F11" s="363"/>
      <c r="G11" s="363"/>
      <c r="H11" s="363"/>
      <c r="I11" s="363"/>
      <c r="J11" s="363"/>
      <c r="K11" s="363"/>
      <c r="L11" s="363"/>
      <c r="M11" s="362" t="s">
        <v>148</v>
      </c>
      <c r="N11" s="363"/>
      <c r="O11" s="363"/>
      <c r="P11" s="363"/>
      <c r="Q11" s="363"/>
      <c r="R11" s="363"/>
      <c r="S11" s="363"/>
      <c r="T11" s="363"/>
      <c r="U11" s="363"/>
      <c r="V11" s="364"/>
    </row>
    <row r="12" spans="1:22" s="10" customFormat="1" ht="10.5" customHeight="1">
      <c r="A12" s="359"/>
      <c r="B12" s="361"/>
      <c r="C12" s="354" t="s">
        <v>61</v>
      </c>
      <c r="D12" s="355"/>
      <c r="E12" s="355"/>
      <c r="F12" s="355"/>
      <c r="G12" s="355"/>
      <c r="H12" s="356" t="s">
        <v>22</v>
      </c>
      <c r="I12" s="355"/>
      <c r="J12" s="355"/>
      <c r="K12" s="355"/>
      <c r="L12" s="355"/>
      <c r="M12" s="354" t="s">
        <v>61</v>
      </c>
      <c r="N12" s="355"/>
      <c r="O12" s="355"/>
      <c r="P12" s="355"/>
      <c r="Q12" s="355"/>
      <c r="R12" s="356" t="s">
        <v>22</v>
      </c>
      <c r="S12" s="355"/>
      <c r="T12" s="355"/>
      <c r="U12" s="355"/>
      <c r="V12" s="357"/>
    </row>
    <row r="13" spans="1:22" s="10" customFormat="1" ht="10.5" customHeight="1">
      <c r="A13" s="359"/>
      <c r="B13" s="361"/>
      <c r="C13" s="354" t="s">
        <v>149</v>
      </c>
      <c r="D13" s="355"/>
      <c r="E13" s="355"/>
      <c r="F13" s="355"/>
      <c r="G13" s="355"/>
      <c r="H13" s="356" t="s">
        <v>149</v>
      </c>
      <c r="I13" s="355"/>
      <c r="J13" s="355"/>
      <c r="K13" s="355"/>
      <c r="L13" s="355"/>
      <c r="M13" s="354" t="s">
        <v>149</v>
      </c>
      <c r="N13" s="355"/>
      <c r="O13" s="355"/>
      <c r="P13" s="355"/>
      <c r="Q13" s="355"/>
      <c r="R13" s="356" t="s">
        <v>149</v>
      </c>
      <c r="S13" s="355"/>
      <c r="T13" s="355"/>
      <c r="U13" s="355"/>
      <c r="V13" s="357"/>
    </row>
    <row r="14" spans="1:22" s="10" customFormat="1" ht="10.5" customHeight="1" thickBot="1">
      <c r="A14" s="359"/>
      <c r="B14" s="361"/>
      <c r="C14" s="141" t="s">
        <v>12</v>
      </c>
      <c r="D14" s="142" t="s">
        <v>13</v>
      </c>
      <c r="E14" s="142" t="s">
        <v>14</v>
      </c>
      <c r="F14" s="142" t="s">
        <v>15</v>
      </c>
      <c r="G14" s="142" t="s">
        <v>229</v>
      </c>
      <c r="H14" s="141" t="s">
        <v>12</v>
      </c>
      <c r="I14" s="142" t="s">
        <v>13</v>
      </c>
      <c r="J14" s="142" t="s">
        <v>14</v>
      </c>
      <c r="K14" s="142" t="s">
        <v>15</v>
      </c>
      <c r="L14" s="142" t="s">
        <v>229</v>
      </c>
      <c r="M14" s="141" t="s">
        <v>12</v>
      </c>
      <c r="N14" s="142" t="s">
        <v>13</v>
      </c>
      <c r="O14" s="142" t="s">
        <v>14</v>
      </c>
      <c r="P14" s="142" t="s">
        <v>15</v>
      </c>
      <c r="Q14" s="142" t="s">
        <v>229</v>
      </c>
      <c r="R14" s="141" t="s">
        <v>12</v>
      </c>
      <c r="S14" s="142" t="s">
        <v>13</v>
      </c>
      <c r="T14" s="142" t="s">
        <v>14</v>
      </c>
      <c r="U14" s="142" t="s">
        <v>15</v>
      </c>
      <c r="V14" s="143" t="s">
        <v>229</v>
      </c>
    </row>
    <row r="15" spans="1:22" s="10" customFormat="1" ht="10.5" customHeight="1">
      <c r="A15" s="144">
        <v>1</v>
      </c>
      <c r="B15" s="144">
        <v>2</v>
      </c>
      <c r="C15" s="145">
        <v>3</v>
      </c>
      <c r="D15" s="146">
        <v>4</v>
      </c>
      <c r="E15" s="146">
        <v>5</v>
      </c>
      <c r="F15" s="146">
        <v>6</v>
      </c>
      <c r="G15" s="146">
        <v>7</v>
      </c>
      <c r="H15" s="146">
        <v>8</v>
      </c>
      <c r="I15" s="146">
        <v>9</v>
      </c>
      <c r="J15" s="146">
        <v>10</v>
      </c>
      <c r="K15" s="146">
        <v>11</v>
      </c>
      <c r="L15" s="146">
        <v>12</v>
      </c>
      <c r="M15" s="147">
        <v>13</v>
      </c>
      <c r="N15" s="146">
        <v>14</v>
      </c>
      <c r="O15" s="146">
        <v>15</v>
      </c>
      <c r="P15" s="146">
        <v>16</v>
      </c>
      <c r="Q15" s="146">
        <v>17</v>
      </c>
      <c r="R15" s="146">
        <v>18</v>
      </c>
      <c r="S15" s="146">
        <v>19</v>
      </c>
      <c r="T15" s="146">
        <v>20</v>
      </c>
      <c r="U15" s="146">
        <v>21</v>
      </c>
      <c r="V15" s="148">
        <v>22</v>
      </c>
    </row>
    <row r="16" spans="1:22" s="10" customFormat="1" ht="11.25">
      <c r="A16" s="155" t="s">
        <v>27</v>
      </c>
      <c r="B16" s="20" t="s">
        <v>271</v>
      </c>
      <c r="C16" s="149"/>
      <c r="D16" s="149"/>
      <c r="E16" s="149"/>
      <c r="F16" s="150">
        <v>7</v>
      </c>
      <c r="G16" s="150">
        <v>7</v>
      </c>
      <c r="H16" s="150"/>
      <c r="I16" s="150"/>
      <c r="J16" s="150"/>
      <c r="K16" s="150">
        <v>3.1</v>
      </c>
      <c r="L16" s="150">
        <v>3.1</v>
      </c>
      <c r="M16" s="150"/>
      <c r="N16" s="150"/>
      <c r="O16" s="150"/>
      <c r="P16" s="150"/>
      <c r="Q16" s="150">
        <v>0</v>
      </c>
      <c r="R16" s="150"/>
      <c r="S16" s="150"/>
      <c r="T16" s="150"/>
      <c r="U16" s="150"/>
      <c r="V16" s="150">
        <v>0</v>
      </c>
    </row>
    <row r="17" spans="1:22" s="10" customFormat="1" ht="11.25">
      <c r="A17" s="155" t="s">
        <v>31</v>
      </c>
      <c r="B17" s="20" t="s">
        <v>272</v>
      </c>
      <c r="C17" s="149"/>
      <c r="D17" s="149"/>
      <c r="E17" s="149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>
        <v>0</v>
      </c>
      <c r="R17" s="150"/>
      <c r="S17" s="150"/>
      <c r="T17" s="150"/>
      <c r="U17" s="150"/>
      <c r="V17" s="150">
        <v>0</v>
      </c>
    </row>
    <row r="18" spans="1:2" s="10" customFormat="1" ht="17.25" customHeight="1">
      <c r="A18" s="29" t="s">
        <v>49</v>
      </c>
      <c r="B18" s="10" t="s">
        <v>114</v>
      </c>
    </row>
  </sheetData>
  <sheetProtection/>
  <mergeCells count="14">
    <mergeCell ref="C13:G13"/>
    <mergeCell ref="H13:L13"/>
    <mergeCell ref="M13:Q13"/>
    <mergeCell ref="R13:V13"/>
    <mergeCell ref="S1:V1"/>
    <mergeCell ref="A3:V3"/>
    <mergeCell ref="A11:A14"/>
    <mergeCell ref="B11:B14"/>
    <mergeCell ref="C11:L11"/>
    <mergeCell ref="M11:V11"/>
    <mergeCell ref="C12:G12"/>
    <mergeCell ref="H12:L12"/>
    <mergeCell ref="M12:Q12"/>
    <mergeCell ref="R12:V12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41"/>
  <sheetViews>
    <sheetView view="pageBreakPreview" zoomScale="160" zoomScaleNormal="120" zoomScaleSheetLayoutView="160" zoomScalePageLayoutView="0" workbookViewId="0" topLeftCell="A1">
      <selection activeCell="J6" sqref="J6"/>
    </sheetView>
  </sheetViews>
  <sheetFormatPr defaultColWidth="0.875" defaultRowHeight="12.75"/>
  <cols>
    <col min="1" max="1" width="10.25390625" style="10" customWidth="1"/>
    <col min="2" max="2" width="27.25390625" style="10" customWidth="1"/>
    <col min="3" max="3" width="8.625" style="10" customWidth="1"/>
    <col min="4" max="4" width="9.00390625" style="10" customWidth="1"/>
    <col min="5" max="5" width="8.625" style="10" customWidth="1"/>
    <col min="6" max="6" width="8.75390625" style="10" customWidth="1"/>
    <col min="7" max="7" width="13.875" style="10" customWidth="1"/>
    <col min="8" max="8" width="14.25390625" style="10" customWidth="1"/>
    <col min="9" max="9" width="13.375" style="10" customWidth="1"/>
    <col min="10" max="10" width="27.625" style="10" customWidth="1"/>
    <col min="11" max="16384" width="0.875" style="10" customWidth="1"/>
  </cols>
  <sheetData>
    <row r="1" s="134" customFormat="1" ht="35.25" customHeight="1">
      <c r="J1" s="151" t="s">
        <v>150</v>
      </c>
    </row>
    <row r="2" s="1" customFormat="1" ht="11.25"/>
    <row r="3" spans="1:10" s="13" customFormat="1" ht="33" customHeight="1">
      <c r="A3" s="271" t="s">
        <v>279</v>
      </c>
      <c r="B3" s="294"/>
      <c r="C3" s="294"/>
      <c r="D3" s="294"/>
      <c r="E3" s="294"/>
      <c r="F3" s="294"/>
      <c r="G3" s="294"/>
      <c r="H3" s="294"/>
      <c r="I3" s="294"/>
      <c r="J3" s="294"/>
    </row>
    <row r="4" s="1" customFormat="1" ht="11.25"/>
    <row r="5" s="134" customFormat="1" ht="24.75" customHeight="1">
      <c r="J5" s="4" t="s">
        <v>1</v>
      </c>
    </row>
    <row r="6" s="152" customFormat="1" ht="19.5" customHeight="1">
      <c r="J6" s="5" t="s">
        <v>295</v>
      </c>
    </row>
    <row r="7" s="152" customFormat="1" ht="19.5" customHeight="1">
      <c r="J7" s="6" t="s">
        <v>2</v>
      </c>
    </row>
    <row r="8" s="69" customFormat="1" ht="12.75">
      <c r="J8" s="7" t="s">
        <v>274</v>
      </c>
    </row>
    <row r="9" s="69" customFormat="1" ht="12.75"/>
    <row r="10" ht="10.5">
      <c r="G10" s="153"/>
    </row>
    <row r="11" s="3" customFormat="1" ht="12"/>
    <row r="12" s="3" customFormat="1" ht="12"/>
    <row r="13" s="3" customFormat="1" ht="12.75" customHeight="1"/>
    <row r="14" s="3" customFormat="1" ht="6" customHeight="1"/>
    <row r="15" spans="1:10" ht="10.5" customHeight="1">
      <c r="A15" s="365" t="s">
        <v>151</v>
      </c>
      <c r="B15" s="365" t="s">
        <v>152</v>
      </c>
      <c r="C15" s="366" t="s">
        <v>153</v>
      </c>
      <c r="D15" s="366"/>
      <c r="E15" s="366"/>
      <c r="F15" s="366"/>
      <c r="G15" s="367" t="s">
        <v>154</v>
      </c>
      <c r="H15" s="367" t="s">
        <v>155</v>
      </c>
      <c r="I15" s="367" t="s">
        <v>156</v>
      </c>
      <c r="J15" s="365" t="s">
        <v>157</v>
      </c>
    </row>
    <row r="16" spans="1:10" ht="13.5" customHeight="1">
      <c r="A16" s="365"/>
      <c r="B16" s="365"/>
      <c r="C16" s="366" t="s">
        <v>21</v>
      </c>
      <c r="D16" s="366"/>
      <c r="E16" s="366" t="s">
        <v>22</v>
      </c>
      <c r="F16" s="366"/>
      <c r="G16" s="368"/>
      <c r="H16" s="368"/>
      <c r="I16" s="368"/>
      <c r="J16" s="365"/>
    </row>
    <row r="17" spans="1:10" ht="21" customHeight="1">
      <c r="A17" s="365"/>
      <c r="B17" s="365"/>
      <c r="C17" s="144" t="s">
        <v>158</v>
      </c>
      <c r="D17" s="144" t="s">
        <v>159</v>
      </c>
      <c r="E17" s="144" t="s">
        <v>158</v>
      </c>
      <c r="F17" s="144" t="s">
        <v>159</v>
      </c>
      <c r="G17" s="369"/>
      <c r="H17" s="369"/>
      <c r="I17" s="369"/>
      <c r="J17" s="365"/>
    </row>
    <row r="18" spans="1:10" s="154" customFormat="1" ht="10.5" customHeight="1">
      <c r="A18" s="144">
        <v>1</v>
      </c>
      <c r="B18" s="144">
        <v>2</v>
      </c>
      <c r="C18" s="144">
        <v>3</v>
      </c>
      <c r="D18" s="144">
        <v>4</v>
      </c>
      <c r="E18" s="144">
        <v>5</v>
      </c>
      <c r="F18" s="144">
        <v>6</v>
      </c>
      <c r="G18" s="144">
        <v>8</v>
      </c>
      <c r="H18" s="144">
        <v>9</v>
      </c>
      <c r="I18" s="144">
        <v>10</v>
      </c>
      <c r="J18" s="144">
        <v>11</v>
      </c>
    </row>
    <row r="19" spans="1:10" s="154" customFormat="1" ht="11.25">
      <c r="A19" s="155">
        <v>1</v>
      </c>
      <c r="B19" s="156" t="s">
        <v>160</v>
      </c>
      <c r="C19" s="157"/>
      <c r="D19" s="157"/>
      <c r="E19" s="158"/>
      <c r="F19" s="158"/>
      <c r="G19" s="144"/>
      <c r="H19" s="144"/>
      <c r="I19" s="159"/>
      <c r="J19" s="159"/>
    </row>
    <row r="20" spans="1:10" s="154" customFormat="1" ht="10.5">
      <c r="A20" s="155" t="s">
        <v>161</v>
      </c>
      <c r="B20" s="156" t="s">
        <v>162</v>
      </c>
      <c r="C20" s="160">
        <v>41988</v>
      </c>
      <c r="D20" s="160">
        <f>C20+45</f>
        <v>42033</v>
      </c>
      <c r="E20" s="160">
        <v>41988</v>
      </c>
      <c r="F20" s="160">
        <f>E20+45</f>
        <v>42033</v>
      </c>
      <c r="G20" s="161">
        <v>1</v>
      </c>
      <c r="H20" s="161">
        <v>1</v>
      </c>
      <c r="I20" s="159"/>
      <c r="J20" s="159"/>
    </row>
    <row r="21" spans="1:10" s="154" customFormat="1" ht="21">
      <c r="A21" s="155" t="s">
        <v>163</v>
      </c>
      <c r="B21" s="156" t="s">
        <v>164</v>
      </c>
      <c r="C21" s="160">
        <f>D20</f>
        <v>42033</v>
      </c>
      <c r="D21" s="160">
        <f>C21+30</f>
        <v>42063</v>
      </c>
      <c r="E21" s="160">
        <f>F20</f>
        <v>42033</v>
      </c>
      <c r="F21" s="160">
        <f>E21+60</f>
        <v>42093</v>
      </c>
      <c r="G21" s="161">
        <v>1</v>
      </c>
      <c r="H21" s="161">
        <v>1</v>
      </c>
      <c r="I21" s="159"/>
      <c r="J21" s="159"/>
    </row>
    <row r="22" spans="1:10" s="154" customFormat="1" ht="21">
      <c r="A22" s="155" t="s">
        <v>165</v>
      </c>
      <c r="B22" s="156" t="s">
        <v>166</v>
      </c>
      <c r="C22" s="160">
        <f>D21</f>
        <v>42063</v>
      </c>
      <c r="D22" s="160">
        <f>C22+5</f>
        <v>42068</v>
      </c>
      <c r="E22" s="160">
        <f>F21</f>
        <v>42093</v>
      </c>
      <c r="F22" s="160">
        <f>E22+5</f>
        <v>42098</v>
      </c>
      <c r="G22" s="161">
        <v>1</v>
      </c>
      <c r="H22" s="161">
        <v>1</v>
      </c>
      <c r="I22" s="159"/>
      <c r="J22" s="159"/>
    </row>
    <row r="23" spans="1:10" s="154" customFormat="1" ht="10.5">
      <c r="A23" s="155" t="s">
        <v>167</v>
      </c>
      <c r="B23" s="156" t="s">
        <v>168</v>
      </c>
      <c r="C23" s="160">
        <f>D22</f>
        <v>42068</v>
      </c>
      <c r="D23" s="160">
        <f>C23+15</f>
        <v>42083</v>
      </c>
      <c r="E23" s="160">
        <f>F22</f>
        <v>42098</v>
      </c>
      <c r="F23" s="160">
        <f>E23+15</f>
        <v>42113</v>
      </c>
      <c r="G23" s="161">
        <v>1</v>
      </c>
      <c r="H23" s="161">
        <v>1</v>
      </c>
      <c r="I23" s="159"/>
      <c r="J23" s="159"/>
    </row>
    <row r="24" spans="1:10" s="154" customFormat="1" ht="10.5">
      <c r="A24" s="155" t="s">
        <v>169</v>
      </c>
      <c r="B24" s="156" t="s">
        <v>170</v>
      </c>
      <c r="C24" s="160">
        <f>D23</f>
        <v>42083</v>
      </c>
      <c r="D24" s="160">
        <f>C24+45</f>
        <v>42128</v>
      </c>
      <c r="E24" s="160">
        <f>F23</f>
        <v>42113</v>
      </c>
      <c r="F24" s="160">
        <f>E24+45</f>
        <v>42158</v>
      </c>
      <c r="G24" s="161">
        <v>1</v>
      </c>
      <c r="H24" s="161">
        <v>1</v>
      </c>
      <c r="I24" s="159"/>
      <c r="J24" s="159"/>
    </row>
    <row r="25" spans="1:10" s="154" customFormat="1" ht="31.5">
      <c r="A25" s="155" t="s">
        <v>171</v>
      </c>
      <c r="B25" s="156" t="s">
        <v>172</v>
      </c>
      <c r="C25" s="160">
        <f>D24</f>
        <v>42128</v>
      </c>
      <c r="D25" s="160">
        <f>C25+30</f>
        <v>42158</v>
      </c>
      <c r="E25" s="160">
        <f>F24</f>
        <v>42158</v>
      </c>
      <c r="F25" s="160">
        <f>E25+30</f>
        <v>42188</v>
      </c>
      <c r="G25" s="161">
        <v>1</v>
      </c>
      <c r="H25" s="161">
        <v>1</v>
      </c>
      <c r="I25" s="159"/>
      <c r="J25" s="159"/>
    </row>
    <row r="26" spans="1:10" s="154" customFormat="1" ht="10.5">
      <c r="A26" s="155">
        <v>2</v>
      </c>
      <c r="B26" s="156" t="s">
        <v>173</v>
      </c>
      <c r="C26" s="160"/>
      <c r="D26" s="160"/>
      <c r="E26" s="160"/>
      <c r="F26" s="160"/>
      <c r="G26" s="161"/>
      <c r="H26" s="161"/>
      <c r="I26" s="159"/>
      <c r="J26" s="159"/>
    </row>
    <row r="27" spans="1:10" s="154" customFormat="1" ht="21">
      <c r="A27" s="155" t="s">
        <v>174</v>
      </c>
      <c r="B27" s="156" t="s">
        <v>175</v>
      </c>
      <c r="C27" s="160">
        <f>D25</f>
        <v>42158</v>
      </c>
      <c r="D27" s="160">
        <f>C27+30</f>
        <v>42188</v>
      </c>
      <c r="E27" s="160">
        <f>F25</f>
        <v>42188</v>
      </c>
      <c r="F27" s="160">
        <f>E27+45</f>
        <v>42233</v>
      </c>
      <c r="G27" s="161">
        <v>1</v>
      </c>
      <c r="H27" s="161">
        <v>1</v>
      </c>
      <c r="I27" s="159"/>
      <c r="J27" s="159"/>
    </row>
    <row r="28" spans="1:10" s="154" customFormat="1" ht="10.5">
      <c r="A28" s="155" t="s">
        <v>176</v>
      </c>
      <c r="B28" s="156" t="s">
        <v>177</v>
      </c>
      <c r="C28" s="160">
        <f>D27</f>
        <v>42188</v>
      </c>
      <c r="D28" s="160">
        <f>C28+5</f>
        <v>42193</v>
      </c>
      <c r="E28" s="160">
        <f>F27</f>
        <v>42233</v>
      </c>
      <c r="F28" s="160">
        <f>E28+5</f>
        <v>42238</v>
      </c>
      <c r="G28" s="161"/>
      <c r="H28" s="161"/>
      <c r="I28" s="159"/>
      <c r="J28" s="159"/>
    </row>
    <row r="29" spans="1:10" s="154" customFormat="1" ht="31.5">
      <c r="A29" s="155" t="s">
        <v>178</v>
      </c>
      <c r="B29" s="156" t="s">
        <v>179</v>
      </c>
      <c r="C29" s="160">
        <f>D28</f>
        <v>42193</v>
      </c>
      <c r="D29" s="160">
        <f>C29+30</f>
        <v>42223</v>
      </c>
      <c r="E29" s="160">
        <f>F28</f>
        <v>42238</v>
      </c>
      <c r="F29" s="160">
        <f>E29+30</f>
        <v>42268</v>
      </c>
      <c r="G29" s="161">
        <v>1</v>
      </c>
      <c r="H29" s="161">
        <v>1</v>
      </c>
      <c r="I29" s="159"/>
      <c r="J29" s="159"/>
    </row>
    <row r="30" spans="1:10" s="154" customFormat="1" ht="31.5">
      <c r="A30" s="155" t="s">
        <v>180</v>
      </c>
      <c r="B30" s="156" t="s">
        <v>181</v>
      </c>
      <c r="C30" s="160">
        <f>D29</f>
        <v>42223</v>
      </c>
      <c r="D30" s="160">
        <f>C30+10</f>
        <v>42233</v>
      </c>
      <c r="E30" s="160">
        <f>F29</f>
        <v>42268</v>
      </c>
      <c r="F30" s="160">
        <f>E30+10</f>
        <v>42278</v>
      </c>
      <c r="G30" s="161">
        <v>1</v>
      </c>
      <c r="H30" s="161">
        <v>1</v>
      </c>
      <c r="I30" s="159"/>
      <c r="J30" s="159"/>
    </row>
    <row r="31" spans="1:10" s="154" customFormat="1" ht="21">
      <c r="A31" s="155">
        <v>3</v>
      </c>
      <c r="B31" s="156" t="s">
        <v>182</v>
      </c>
      <c r="C31" s="160"/>
      <c r="D31" s="160"/>
      <c r="E31" s="160"/>
      <c r="F31" s="160"/>
      <c r="G31" s="161"/>
      <c r="H31" s="161"/>
      <c r="I31" s="159"/>
      <c r="J31" s="159"/>
    </row>
    <row r="32" spans="1:10" s="154" customFormat="1" ht="42">
      <c r="A32" s="155" t="s">
        <v>183</v>
      </c>
      <c r="B32" s="156" t="s">
        <v>184</v>
      </c>
      <c r="C32" s="160">
        <f>D29</f>
        <v>42223</v>
      </c>
      <c r="D32" s="160">
        <f>C32+20</f>
        <v>42243</v>
      </c>
      <c r="E32" s="160">
        <f>F29</f>
        <v>42268</v>
      </c>
      <c r="F32" s="160">
        <f>E32+20</f>
        <v>42288</v>
      </c>
      <c r="G32" s="161">
        <v>1</v>
      </c>
      <c r="H32" s="161">
        <v>1</v>
      </c>
      <c r="I32" s="159"/>
      <c r="J32" s="159"/>
    </row>
    <row r="33" spans="1:10" s="154" customFormat="1" ht="10.5">
      <c r="A33" s="155" t="s">
        <v>185</v>
      </c>
      <c r="B33" s="156" t="s">
        <v>186</v>
      </c>
      <c r="C33" s="160">
        <f>C32</f>
        <v>42223</v>
      </c>
      <c r="D33" s="160">
        <f>C33+30</f>
        <v>42253</v>
      </c>
      <c r="E33" s="160">
        <f>E32</f>
        <v>42268</v>
      </c>
      <c r="F33" s="160">
        <f>E33+30</f>
        <v>42298</v>
      </c>
      <c r="G33" s="161">
        <v>1</v>
      </c>
      <c r="H33" s="161">
        <v>1</v>
      </c>
      <c r="I33" s="159"/>
      <c r="J33" s="159"/>
    </row>
    <row r="34" spans="1:10" s="154" customFormat="1" ht="10.5">
      <c r="A34" s="155" t="s">
        <v>187</v>
      </c>
      <c r="B34" s="156" t="s">
        <v>188</v>
      </c>
      <c r="C34" s="160">
        <f>D33</f>
        <v>42253</v>
      </c>
      <c r="D34" s="160">
        <f>C34+45</f>
        <v>42298</v>
      </c>
      <c r="E34" s="160">
        <f>F33</f>
        <v>42298</v>
      </c>
      <c r="F34" s="160">
        <f>E34+35</f>
        <v>42333</v>
      </c>
      <c r="G34" s="161">
        <v>1</v>
      </c>
      <c r="H34" s="161">
        <v>1</v>
      </c>
      <c r="I34" s="159"/>
      <c r="J34" s="159"/>
    </row>
    <row r="35" spans="1:10" s="154" customFormat="1" ht="10.5">
      <c r="A35" s="155" t="s">
        <v>189</v>
      </c>
      <c r="B35" s="156" t="s">
        <v>190</v>
      </c>
      <c r="C35" s="160">
        <f>D34</f>
        <v>42298</v>
      </c>
      <c r="D35" s="160">
        <f>C35+20</f>
        <v>42318</v>
      </c>
      <c r="E35" s="160">
        <f>F34</f>
        <v>42333</v>
      </c>
      <c r="F35" s="160">
        <f>E35+15</f>
        <v>42348</v>
      </c>
      <c r="G35" s="161">
        <v>1</v>
      </c>
      <c r="H35" s="161">
        <v>1</v>
      </c>
      <c r="I35" s="159"/>
      <c r="J35" s="159"/>
    </row>
    <row r="36" spans="1:10" s="154" customFormat="1" ht="10.5">
      <c r="A36" s="155" t="s">
        <v>191</v>
      </c>
      <c r="B36" s="156" t="s">
        <v>192</v>
      </c>
      <c r="C36" s="160">
        <f>D35</f>
        <v>42318</v>
      </c>
      <c r="D36" s="160">
        <f>C36+5</f>
        <v>42323</v>
      </c>
      <c r="E36" s="160">
        <f>F35</f>
        <v>42348</v>
      </c>
      <c r="F36" s="160">
        <f>E36+5</f>
        <v>42353</v>
      </c>
      <c r="G36" s="161">
        <v>1</v>
      </c>
      <c r="H36" s="161">
        <v>1</v>
      </c>
      <c r="I36" s="159"/>
      <c r="J36" s="159"/>
    </row>
    <row r="37" spans="1:10" s="154" customFormat="1" ht="10.5">
      <c r="A37" s="155">
        <v>4</v>
      </c>
      <c r="B37" s="156" t="s">
        <v>193</v>
      </c>
      <c r="C37" s="160"/>
      <c r="D37" s="160"/>
      <c r="E37" s="160"/>
      <c r="F37" s="160"/>
      <c r="G37" s="161">
        <v>1</v>
      </c>
      <c r="H37" s="161">
        <v>1</v>
      </c>
      <c r="I37" s="159"/>
      <c r="J37" s="159"/>
    </row>
    <row r="38" spans="1:10" ht="10.5">
      <c r="A38" s="155" t="s">
        <v>194</v>
      </c>
      <c r="B38" s="156" t="s">
        <v>195</v>
      </c>
      <c r="C38" s="160">
        <f>D36</f>
        <v>42323</v>
      </c>
      <c r="D38" s="160">
        <f>C38+20</f>
        <v>42343</v>
      </c>
      <c r="E38" s="160">
        <v>42348</v>
      </c>
      <c r="F38" s="160">
        <f>E38+15</f>
        <v>42363</v>
      </c>
      <c r="G38" s="161">
        <v>1</v>
      </c>
      <c r="H38" s="161">
        <v>1</v>
      </c>
      <c r="I38" s="159"/>
      <c r="J38" s="159"/>
    </row>
    <row r="39" spans="1:10" ht="21">
      <c r="A39" s="155" t="s">
        <v>196</v>
      </c>
      <c r="B39" s="156" t="s">
        <v>197</v>
      </c>
      <c r="C39" s="160">
        <f>D38</f>
        <v>42343</v>
      </c>
      <c r="D39" s="160">
        <f>C39+2</f>
        <v>42345</v>
      </c>
      <c r="E39" s="160">
        <v>42348</v>
      </c>
      <c r="F39" s="160">
        <f>E39+15</f>
        <v>42363</v>
      </c>
      <c r="G39" s="161">
        <v>1</v>
      </c>
      <c r="H39" s="161">
        <v>1</v>
      </c>
      <c r="I39" s="159"/>
      <c r="J39" s="159"/>
    </row>
    <row r="40" spans="1:10" ht="21">
      <c r="A40" s="155" t="s">
        <v>198</v>
      </c>
      <c r="B40" s="156" t="s">
        <v>199</v>
      </c>
      <c r="C40" s="160">
        <f>D39</f>
        <v>42345</v>
      </c>
      <c r="D40" s="160">
        <f>C40+20</f>
        <v>42365</v>
      </c>
      <c r="E40" s="160">
        <v>42348</v>
      </c>
      <c r="F40" s="160">
        <f>E40+15</f>
        <v>42363</v>
      </c>
      <c r="G40" s="161">
        <v>1</v>
      </c>
      <c r="H40" s="161">
        <v>1</v>
      </c>
      <c r="I40" s="159"/>
      <c r="J40" s="159"/>
    </row>
    <row r="41" spans="1:10" ht="21">
      <c r="A41" s="155" t="s">
        <v>200</v>
      </c>
      <c r="B41" s="156" t="s">
        <v>201</v>
      </c>
      <c r="C41" s="160">
        <f>D40</f>
        <v>42365</v>
      </c>
      <c r="D41" s="160">
        <f>C41+2</f>
        <v>42367</v>
      </c>
      <c r="E41" s="160">
        <v>42348</v>
      </c>
      <c r="F41" s="160">
        <f>E41+15</f>
        <v>42363</v>
      </c>
      <c r="G41" s="161">
        <v>1</v>
      </c>
      <c r="H41" s="161">
        <v>1</v>
      </c>
      <c r="I41" s="159"/>
      <c r="J41" s="159"/>
    </row>
  </sheetData>
  <sheetProtection/>
  <mergeCells count="10">
    <mergeCell ref="A3:J3"/>
    <mergeCell ref="A15:A17"/>
    <mergeCell ref="B15:B17"/>
    <mergeCell ref="C15:F15"/>
    <mergeCell ref="G15:G17"/>
    <mergeCell ref="H15:H17"/>
    <mergeCell ref="I15:I17"/>
    <mergeCell ref="J15:J17"/>
    <mergeCell ref="C16:D16"/>
    <mergeCell ref="E16:F16"/>
  </mergeCells>
  <printOptions/>
  <pageMargins left="0.5905511811023623" right="0.1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krasilnikov_va</dc:creator>
  <cp:keywords/>
  <dc:description/>
  <cp:lastModifiedBy>Углицких Алена Дмитриевна</cp:lastModifiedBy>
  <cp:lastPrinted>2014-08-28T10:24:21Z</cp:lastPrinted>
  <dcterms:created xsi:type="dcterms:W3CDTF">2013-05-15T09:28:36Z</dcterms:created>
  <dcterms:modified xsi:type="dcterms:W3CDTF">2016-04-01T11:23:08Z</dcterms:modified>
  <cp:category/>
  <cp:version/>
  <cp:contentType/>
  <cp:contentStatus/>
</cp:coreProperties>
</file>